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2\Lēmums Nr. 22-1-1\"/>
    </mc:Choice>
  </mc:AlternateContent>
  <xr:revisionPtr revIDLastSave="0" documentId="8_{092738ED-EB33-4F3D-A6FC-A4DC71C59D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PILD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6" l="1"/>
  <c r="E12" i="6"/>
  <c r="E6" i="6"/>
  <c r="E17" i="6" l="1"/>
  <c r="E32" i="6"/>
  <c r="E37" i="6"/>
  <c r="E34" i="6"/>
  <c r="E30" i="6"/>
  <c r="E15" i="6"/>
  <c r="E8" i="6"/>
  <c r="E7" i="6"/>
  <c r="E13" i="6" l="1"/>
  <c r="E22" i="6"/>
  <c r="E33" i="6" l="1"/>
  <c r="E35" i="6" s="1"/>
  <c r="E38" i="6" l="1"/>
  <c r="E20" i="6"/>
  <c r="D38" i="6"/>
  <c r="D35" i="6"/>
  <c r="D23" i="6"/>
  <c r="D18" i="6"/>
  <c r="E18" i="6" l="1"/>
  <c r="E23" i="6"/>
  <c r="D39" i="6"/>
  <c r="E39" i="6" l="1"/>
  <c r="E41" i="6" l="1"/>
  <c r="D42" i="6" s="1"/>
</calcChain>
</file>

<file path=xl/sharedStrings.xml><?xml version="1.0" encoding="utf-8"?>
<sst xmlns="http://schemas.openxmlformats.org/spreadsheetml/2006/main" count="44" uniqueCount="40">
  <si>
    <t>Rezerve neparedzētiem gadījumiem</t>
  </si>
  <si>
    <t xml:space="preserve">investīcijas </t>
  </si>
  <si>
    <t xml:space="preserve">kopā, tūkst. EUR </t>
  </si>
  <si>
    <r>
      <rPr>
        <b/>
        <sz val="10"/>
        <color theme="1"/>
        <rFont val="Calibri"/>
        <family val="2"/>
        <charset val="186"/>
        <scheme val="minor"/>
      </rPr>
      <t>ieguldījumi pamatlīdzekļos</t>
    </r>
    <r>
      <rPr>
        <sz val="10"/>
        <color theme="1"/>
        <rFont val="Calibri"/>
        <family val="2"/>
        <charset val="186"/>
        <scheme val="minor"/>
      </rPr>
      <t>, tūkst. EUR</t>
    </r>
  </si>
  <si>
    <t>Nr.</t>
  </si>
  <si>
    <t>2.stāva telpu mēbeles</t>
  </si>
  <si>
    <t>2.stāva telpu remontdarbi, t.sk. projektēšana</t>
  </si>
  <si>
    <t>Kabinetu remontdarbi</t>
  </si>
  <si>
    <t>Kondicionieru uzstādīšana</t>
  </si>
  <si>
    <t>Mēbeļu nomaiņa</t>
  </si>
  <si>
    <t>Kāpņu telpas (galvenā lifta) remontdarbu projekta izstrāde</t>
  </si>
  <si>
    <t>Kāpņu telpas (galvenā lifta) remontdarbi, t.sk. durvju nomaiņa</t>
  </si>
  <si>
    <t xml:space="preserve">Esošo koplietošanas tehnisko resursu darbaspēju uzturēšana </t>
  </si>
  <si>
    <t>Lietotā programmnodrošinājuma licencēšana un atjaunināšana</t>
  </si>
  <si>
    <t>Individuālā lietojuma datortehnikas nomaiņa</t>
  </si>
  <si>
    <t>Koplietošanas datu uzglabāšanas un apstrādes tehnoloģiskā aprīkojuma modernizācija</t>
  </si>
  <si>
    <t>Studiju mikrofonu parka atjaunošana</t>
  </si>
  <si>
    <t>Mikrofonu parka un skaņas trakta elementu atjaunošana mobilajām translāciju studijām</t>
  </si>
  <si>
    <t>1. un 7.studijas tehniskā aprīkojuma atjaunināšana</t>
  </si>
  <si>
    <t>3.tiešraižu studijas rekonstrukcijas projekta izstrāde</t>
  </si>
  <si>
    <t>2.ierakstu studijas funkcionalitātes maiņa</t>
  </si>
  <si>
    <t>Mobilās translāciju studijas nomaiņas projekta izstrāde</t>
  </si>
  <si>
    <t>"Latvijas Radio"mobilās aplikācijas izstrāde</t>
  </si>
  <si>
    <t>2022.g. izpildāmās līgumsaistības, kuras attiecināmas uz 2021.g. noslēgtajiem līgumiem:</t>
  </si>
  <si>
    <t>TEHNOLOĢIJAS UN APRĪKOJUMS</t>
  </si>
  <si>
    <t>INFRASTRUKTŪRA</t>
  </si>
  <si>
    <t xml:space="preserve">Koplietošanas datu apstrādes iekārtu nepārtrauktās barošanas avotu nomaiņa </t>
  </si>
  <si>
    <t>2022.g. kopējā summa, tūkst.  EUR</t>
  </si>
  <si>
    <t xml:space="preserve">Logu atjaunošana, t.sk. autoruzraudzība, būvuzraudzība  </t>
  </si>
  <si>
    <t xml:space="preserve">Transportlīdzekļu iegāde (2 gab.) </t>
  </si>
  <si>
    <t xml:space="preserve">Koplietošanas datu uzglabāšanas un apstrādes tehnoloģiskā aprīkojuma iegāde </t>
  </si>
  <si>
    <t xml:space="preserve">1.skaņu ierakstu studijas mikseru konsoles un skaņas trakta elementu iegāde </t>
  </si>
  <si>
    <t>Izpilde, EUR</t>
  </si>
  <si>
    <t>23a</t>
  </si>
  <si>
    <t>Neparedzētie izdevumi</t>
  </si>
  <si>
    <t>Valsts SIA "Latvijas Radio" kapitālieguldījumu plāns un izpilde 2022.gadam</t>
  </si>
  <si>
    <t>Grāmatas</t>
  </si>
  <si>
    <t>KOPĀ 2022.gads;</t>
  </si>
  <si>
    <t>Izpilde %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</si>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</sst>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rgb="FF0000FF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164" fontId="3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4" fontId="2" fillId="3" borderId="6" xfId="0" applyNumberFormat="1" applyFont="1" applyFill="1" applyBorder="1" applyAlignment="1">
      <alignment horizontal="right"/>
    </xf>
    <xf numFmtId="4" fontId="4" fillId="4" borderId="1" xfId="1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>
      <alignment horizontal="right"/>
    </xf>
    <xf numFmtId="164" fontId="4" fillId="3" borderId="1" xfId="1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7B5C-C981-42D9-A97A-DD555C8E27CB}">
  <dimension ref="B1:E42"/>
  <sheetViews>
    <sheetView tabSelected="1" zoomScale="80" zoomScaleNormal="80" workbookViewId="0">
      <selection activeCell="B2" sqref="B2:E2"/>
    </sheetView>
  </sheetViews>
  <sheetFormatPr defaultColWidth="8.88671875" defaultRowHeight="13.8" x14ac:dyDescent="0.3"/>
  <cols>
    <col min="1" max="1" width="8.88671875" style="4"/>
    <col min="2" max="2" width="3.33203125" style="3" bestFit="1" customWidth="1"/>
    <col min="3" max="3" width="62.44140625" style="9" customWidth="1"/>
    <col min="4" max="4" width="16" style="19" customWidth="1"/>
    <col min="5" max="5" width="16.44140625" style="27" customWidth="1"/>
    <col min="6" max="16384" width="8.88671875" style="4"/>
  </cols>
  <sheetData>
    <row r="1" spans="2:5" x14ac:dyDescent="0.3">
      <c r="B1" s="40"/>
      <c r="C1" s="30"/>
      <c r="D1" s="16"/>
      <c r="E1" s="20" t="s">
        <v>39</v>
      </c>
    </row>
    <row r="2" spans="2:5" ht="21" x14ac:dyDescent="0.4">
      <c r="B2" s="44" t="s">
        <v>35</v>
      </c>
      <c r="C2" s="44"/>
      <c r="D2" s="44"/>
      <c r="E2" s="44"/>
    </row>
    <row r="3" spans="2:5" x14ac:dyDescent="0.3">
      <c r="B3" s="41"/>
      <c r="C3" s="7"/>
      <c r="D3" s="17"/>
      <c r="E3" s="21"/>
    </row>
    <row r="4" spans="2:5" ht="51.75" customHeight="1" x14ac:dyDescent="0.3">
      <c r="B4" s="2" t="s">
        <v>4</v>
      </c>
      <c r="C4" s="1" t="s">
        <v>1</v>
      </c>
      <c r="D4" s="5" t="s">
        <v>3</v>
      </c>
      <c r="E4" s="39" t="s">
        <v>32</v>
      </c>
    </row>
    <row r="5" spans="2:5" ht="15" customHeight="1" x14ac:dyDescent="0.3">
      <c r="B5" s="42" t="s">
        <v>24</v>
      </c>
      <c r="C5" s="43"/>
      <c r="D5" s="43"/>
      <c r="E5" s="43"/>
    </row>
    <row r="6" spans="2:5" ht="15" customHeight="1" x14ac:dyDescent="0.3">
      <c r="B6" s="5">
        <v>1</v>
      </c>
      <c r="C6" s="10" t="s">
        <v>12</v>
      </c>
      <c r="D6" s="28">
        <v>60</v>
      </c>
      <c r="E6" s="22">
        <f>3982.32+832.58+762.3+2199.78+1439.39+3635.32+1137.4+696.19+2092.37+1392.38+1729+4356.85+3557.65+7999.67+281.31+1314.29+635.95+7332.6+2068.63+5100.81+908.6</f>
        <v>53455.389999999992</v>
      </c>
    </row>
    <row r="7" spans="2:5" ht="15" customHeight="1" x14ac:dyDescent="0.3">
      <c r="B7" s="5">
        <v>2</v>
      </c>
      <c r="C7" s="10" t="s">
        <v>13</v>
      </c>
      <c r="D7" s="18">
        <v>25</v>
      </c>
      <c r="E7" s="23">
        <f>3775.2+1306.8+5311.9+32662.55+1415.7+5069.9+9722.56+282.99+634.04+5445+23716+11399.75</f>
        <v>100742.38999999998</v>
      </c>
    </row>
    <row r="8" spans="2:5" ht="30" customHeight="1" x14ac:dyDescent="0.3">
      <c r="B8" s="5">
        <v>3</v>
      </c>
      <c r="C8" s="10" t="s">
        <v>14</v>
      </c>
      <c r="D8" s="18">
        <v>40</v>
      </c>
      <c r="E8" s="23">
        <f>11468.28+757.2+7969.41+7124.41+11692.86+1398.18+835.32</f>
        <v>41245.660000000003</v>
      </c>
    </row>
    <row r="9" spans="2:5" ht="29.25" customHeight="1" x14ac:dyDescent="0.3">
      <c r="B9" s="5">
        <v>4</v>
      </c>
      <c r="C9" s="10" t="s">
        <v>15</v>
      </c>
      <c r="D9" s="18">
        <v>25</v>
      </c>
      <c r="E9" s="23">
        <v>6043.95</v>
      </c>
    </row>
    <row r="10" spans="2:5" ht="30" customHeight="1" x14ac:dyDescent="0.3">
      <c r="B10" s="5">
        <v>5</v>
      </c>
      <c r="C10" s="31" t="s">
        <v>26</v>
      </c>
      <c r="D10" s="18">
        <v>10</v>
      </c>
      <c r="E10" s="23">
        <v>1348.04</v>
      </c>
    </row>
    <row r="11" spans="2:5" ht="15" customHeight="1" x14ac:dyDescent="0.3">
      <c r="B11" s="5">
        <v>6</v>
      </c>
      <c r="C11" s="10" t="s">
        <v>16</v>
      </c>
      <c r="D11" s="18">
        <v>10</v>
      </c>
      <c r="E11" s="23"/>
    </row>
    <row r="12" spans="2:5" ht="30.75" customHeight="1" x14ac:dyDescent="0.3">
      <c r="B12" s="5">
        <v>7</v>
      </c>
      <c r="C12" s="10" t="s">
        <v>17</v>
      </c>
      <c r="D12" s="18">
        <v>15</v>
      </c>
      <c r="E12" s="23">
        <f>2001.34+1185.8</f>
        <v>3187.14</v>
      </c>
    </row>
    <row r="13" spans="2:5" s="11" customFormat="1" ht="30.75" customHeight="1" x14ac:dyDescent="0.3">
      <c r="B13" s="5">
        <v>8</v>
      </c>
      <c r="C13" s="32" t="s">
        <v>18</v>
      </c>
      <c r="D13" s="29">
        <v>20</v>
      </c>
      <c r="E13" s="24">
        <f>1018.9+3045.37+1014.59+529.38+642.15+108.9+2033.79</f>
        <v>8393.0799999999981</v>
      </c>
    </row>
    <row r="14" spans="2:5" ht="15" customHeight="1" x14ac:dyDescent="0.3">
      <c r="B14" s="5">
        <v>9</v>
      </c>
      <c r="C14" s="32" t="s">
        <v>19</v>
      </c>
      <c r="D14" s="29">
        <v>12</v>
      </c>
      <c r="E14" s="24">
        <v>6261.75</v>
      </c>
    </row>
    <row r="15" spans="2:5" s="11" customFormat="1" ht="44.25" customHeight="1" x14ac:dyDescent="0.3">
      <c r="B15" s="5">
        <v>10</v>
      </c>
      <c r="C15" s="32" t="s">
        <v>20</v>
      </c>
      <c r="D15" s="29">
        <v>60</v>
      </c>
      <c r="E15" s="24">
        <f>365+2711.07+951.1+2837.45+339.77+703.35+4501.2+358.91+185.65+3551.35+917.18+16077.78+60+1736.45+254.1+2480+12033.45</f>
        <v>50063.81</v>
      </c>
    </row>
    <row r="16" spans="2:5" ht="41.25" customHeight="1" x14ac:dyDescent="0.3">
      <c r="B16" s="5">
        <v>11</v>
      </c>
      <c r="C16" s="32" t="s">
        <v>21</v>
      </c>
      <c r="D16" s="29">
        <v>12</v>
      </c>
      <c r="E16" s="24"/>
    </row>
    <row r="17" spans="2:5" ht="45" customHeight="1" x14ac:dyDescent="0.3">
      <c r="B17" s="5">
        <v>12</v>
      </c>
      <c r="C17" s="10" t="s">
        <v>0</v>
      </c>
      <c r="D17" s="18">
        <v>15</v>
      </c>
      <c r="E17" s="23">
        <f>4286.85+41.9+641.3+6050+484+3500+1718.2</f>
        <v>16722.25</v>
      </c>
    </row>
    <row r="18" spans="2:5" ht="15" customHeight="1" x14ac:dyDescent="0.3">
      <c r="B18" s="45" t="s">
        <v>2</v>
      </c>
      <c r="C18" s="46"/>
      <c r="D18" s="15">
        <f>SUM(D6:D17)</f>
        <v>304</v>
      </c>
      <c r="E18" s="25">
        <f>SUM(E6:E17)</f>
        <v>287463.45999999996</v>
      </c>
    </row>
    <row r="19" spans="2:5" ht="15" customHeight="1" x14ac:dyDescent="0.3">
      <c r="B19" s="42" t="s">
        <v>23</v>
      </c>
      <c r="C19" s="43"/>
      <c r="D19" s="43"/>
      <c r="E19" s="43"/>
    </row>
    <row r="20" spans="2:5" ht="15" customHeight="1" x14ac:dyDescent="0.3">
      <c r="B20" s="2">
        <v>13</v>
      </c>
      <c r="C20" s="13" t="s">
        <v>22</v>
      </c>
      <c r="D20" s="18">
        <v>25</v>
      </c>
      <c r="E20" s="23">
        <f>16940+16788.75</f>
        <v>33728.75</v>
      </c>
    </row>
    <row r="21" spans="2:5" ht="30" customHeight="1" x14ac:dyDescent="0.3">
      <c r="B21" s="2">
        <v>14</v>
      </c>
      <c r="C21" s="33" t="s">
        <v>30</v>
      </c>
      <c r="D21" s="18">
        <v>26</v>
      </c>
      <c r="E21" s="23">
        <f>26136</f>
        <v>26136</v>
      </c>
    </row>
    <row r="22" spans="2:5" ht="34.5" customHeight="1" x14ac:dyDescent="0.3">
      <c r="B22" s="2">
        <v>15</v>
      </c>
      <c r="C22" s="33" t="s">
        <v>31</v>
      </c>
      <c r="D22" s="18">
        <v>205</v>
      </c>
      <c r="E22" s="23">
        <f>41382+165528</f>
        <v>206910</v>
      </c>
    </row>
    <row r="23" spans="2:5" ht="15" customHeight="1" x14ac:dyDescent="0.3">
      <c r="B23" s="45" t="s">
        <v>2</v>
      </c>
      <c r="C23" s="46"/>
      <c r="D23" s="15">
        <f>SUM(D20:D22)</f>
        <v>256</v>
      </c>
      <c r="E23" s="25">
        <f>SUM(E20:E22)</f>
        <v>266774.75</v>
      </c>
    </row>
    <row r="24" spans="2:5" ht="15" customHeight="1" x14ac:dyDescent="0.3">
      <c r="B24" s="14"/>
      <c r="C24" s="34"/>
      <c r="D24" s="12"/>
      <c r="E24" s="26"/>
    </row>
    <row r="25" spans="2:5" ht="15" customHeight="1" x14ac:dyDescent="0.3">
      <c r="B25" s="42" t="s">
        <v>25</v>
      </c>
      <c r="C25" s="43"/>
      <c r="D25" s="43"/>
      <c r="E25" s="43"/>
    </row>
    <row r="26" spans="2:5" ht="30" customHeight="1" x14ac:dyDescent="0.3">
      <c r="B26" s="2">
        <v>16</v>
      </c>
      <c r="C26" s="8" t="s">
        <v>6</v>
      </c>
      <c r="D26" s="18">
        <v>59</v>
      </c>
      <c r="E26" s="23"/>
    </row>
    <row r="27" spans="2:5" ht="15" customHeight="1" x14ac:dyDescent="0.3">
      <c r="B27" s="2">
        <v>17</v>
      </c>
      <c r="C27" s="8" t="s">
        <v>5</v>
      </c>
      <c r="D27" s="18">
        <v>10</v>
      </c>
      <c r="E27" s="23"/>
    </row>
    <row r="28" spans="2:5" ht="15" customHeight="1" x14ac:dyDescent="0.3">
      <c r="B28" s="2">
        <v>18</v>
      </c>
      <c r="C28" s="8" t="s">
        <v>10</v>
      </c>
      <c r="D28" s="18">
        <v>5</v>
      </c>
      <c r="E28" s="23"/>
    </row>
    <row r="29" spans="2:5" ht="15" customHeight="1" x14ac:dyDescent="0.3">
      <c r="B29" s="2">
        <v>19</v>
      </c>
      <c r="C29" s="8" t="s">
        <v>11</v>
      </c>
      <c r="D29" s="18">
        <v>20</v>
      </c>
      <c r="E29" s="23"/>
    </row>
    <row r="30" spans="2:5" ht="15" customHeight="1" x14ac:dyDescent="0.3">
      <c r="B30" s="2">
        <v>20</v>
      </c>
      <c r="C30" s="8" t="s">
        <v>7</v>
      </c>
      <c r="D30" s="18">
        <v>24</v>
      </c>
      <c r="E30" s="23">
        <f>1812.1+650+2764.85+1241.5+1534.89+1761.38+618.08</f>
        <v>10382.800000000001</v>
      </c>
    </row>
    <row r="31" spans="2:5" ht="15" customHeight="1" x14ac:dyDescent="0.3">
      <c r="B31" s="2">
        <v>21</v>
      </c>
      <c r="C31" s="8" t="s">
        <v>9</v>
      </c>
      <c r="D31" s="18">
        <v>12</v>
      </c>
      <c r="E31" s="23"/>
    </row>
    <row r="32" spans="2:5" ht="15" customHeight="1" x14ac:dyDescent="0.3">
      <c r="B32" s="2">
        <v>22</v>
      </c>
      <c r="C32" s="8" t="s">
        <v>8</v>
      </c>
      <c r="D32" s="18">
        <v>23.5</v>
      </c>
      <c r="E32" s="23">
        <f>3800.72+15202.88</f>
        <v>19003.599999999999</v>
      </c>
    </row>
    <row r="33" spans="2:5" ht="22.5" customHeight="1" x14ac:dyDescent="0.3">
      <c r="B33" s="2">
        <v>23</v>
      </c>
      <c r="C33" s="8" t="s">
        <v>29</v>
      </c>
      <c r="D33" s="18">
        <v>80</v>
      </c>
      <c r="E33" s="23">
        <f>3738.45+3738.45+33646.04+33646.04</f>
        <v>74768.98000000001</v>
      </c>
    </row>
    <row r="34" spans="2:5" ht="16.5" customHeight="1" x14ac:dyDescent="0.3">
      <c r="B34" s="2" t="s">
        <v>33</v>
      </c>
      <c r="C34" s="8" t="s">
        <v>34</v>
      </c>
      <c r="D34" s="18"/>
      <c r="E34" s="23">
        <f>544.5+76.13+2662+777.65+1564.53+1241.46</f>
        <v>6866.27</v>
      </c>
    </row>
    <row r="35" spans="2:5" ht="15" customHeight="1" x14ac:dyDescent="0.3">
      <c r="B35" s="6"/>
      <c r="C35" s="35" t="s">
        <v>2</v>
      </c>
      <c r="D35" s="15">
        <f>SUM(D26:D33)</f>
        <v>233.5</v>
      </c>
      <c r="E35" s="25">
        <f>SUM(E26:E34)</f>
        <v>111021.65000000001</v>
      </c>
    </row>
    <row r="36" spans="2:5" ht="15" customHeight="1" x14ac:dyDescent="0.3">
      <c r="B36" s="53" t="s">
        <v>23</v>
      </c>
      <c r="C36" s="54"/>
      <c r="D36" s="54"/>
      <c r="E36" s="54"/>
    </row>
    <row r="37" spans="2:5" ht="15" customHeight="1" x14ac:dyDescent="0.3">
      <c r="B37" s="2">
        <v>24</v>
      </c>
      <c r="C37" s="8" t="s">
        <v>28</v>
      </c>
      <c r="D37" s="18">
        <v>450</v>
      </c>
      <c r="E37" s="23">
        <f>230970.02+27512.42+424.71+605+86688.61+50268.84+605+283.14+605+605+36217.75+424.71+471.9</f>
        <v>435682.10000000003</v>
      </c>
    </row>
    <row r="38" spans="2:5" ht="15" customHeight="1" x14ac:dyDescent="0.3">
      <c r="B38" s="55" t="s">
        <v>2</v>
      </c>
      <c r="C38" s="55"/>
      <c r="D38" s="15">
        <f>SUM(D37:D37)</f>
        <v>450</v>
      </c>
      <c r="E38" s="25">
        <f>SUM(E37:E37)</f>
        <v>435682.10000000003</v>
      </c>
    </row>
    <row r="39" spans="2:5" ht="30" customHeight="1" x14ac:dyDescent="0.3">
      <c r="B39" s="56" t="s">
        <v>27</v>
      </c>
      <c r="C39" s="57"/>
      <c r="D39" s="15">
        <f>D18+D23+D35+D38</f>
        <v>1243.5</v>
      </c>
      <c r="E39" s="25">
        <f>E18+E23+E35+E38</f>
        <v>1100941.96</v>
      </c>
    </row>
    <row r="40" spans="2:5" ht="15" customHeight="1" x14ac:dyDescent="0.3">
      <c r="B40" s="47" t="s">
        <v>36</v>
      </c>
      <c r="C40" s="48"/>
      <c r="D40" s="15"/>
      <c r="E40" s="36">
        <v>1200.1500000000001</v>
      </c>
    </row>
    <row r="41" spans="2:5" ht="15" customHeight="1" x14ac:dyDescent="0.3">
      <c r="B41" s="49" t="s">
        <v>37</v>
      </c>
      <c r="C41" s="50"/>
      <c r="D41" s="15">
        <v>1243500</v>
      </c>
      <c r="E41" s="37">
        <f>E39+E40</f>
        <v>1102142.1099999999</v>
      </c>
    </row>
    <row r="42" spans="2:5" ht="15" customHeight="1" x14ac:dyDescent="0.3">
      <c r="B42" s="14"/>
      <c r="C42" s="38" t="s">
        <v>38</v>
      </c>
      <c r="D42" s="51">
        <f>E41/D41*100</f>
        <v>88.632256533976673</v>
      </c>
      <c r="E42" s="52"/>
    </row>
  </sheetData>
  <mergeCells count="12">
    <mergeCell ref="B40:C40"/>
    <mergeCell ref="B41:C41"/>
    <mergeCell ref="D42:E42"/>
    <mergeCell ref="B36:E36"/>
    <mergeCell ref="B38:C38"/>
    <mergeCell ref="B39:C39"/>
    <mergeCell ref="B25:E25"/>
    <mergeCell ref="B2:E2"/>
    <mergeCell ref="B5:E5"/>
    <mergeCell ref="B18:C18"/>
    <mergeCell ref="B19:E19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IZPILDE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Baiba Beāte Šleja</cp:lastModifiedBy>
  <cp:lastPrinted>2022-08-15T14:58:29Z</cp:lastPrinted>
  <dcterms:created xsi:type="dcterms:W3CDTF">2020-10-08T13:44:16Z</dcterms:created>
  <dcterms:modified xsi:type="dcterms:W3CDTF">2023-06-30T10:16:58Z</dcterms:modified>
</cp:coreProperties>
</file>