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lvita.bataraga\Desktop\Leemumi Padomes sedei\SP grozijumi\LTV\"/>
    </mc:Choice>
  </mc:AlternateContent>
  <xr:revisionPtr revIDLastSave="0" documentId="8_{47BD1150-0FEA-43AB-95C3-DE65E2D152C0}" xr6:coauthVersionLast="47" xr6:coauthVersionMax="47" xr10:uidLastSave="{00000000-0000-0000-0000-000000000000}"/>
  <bookViews>
    <workbookView xWindow="-110" yWindow="-110" windowWidth="19420" windowHeight="10420" xr2:uid="{C4C60702-6EE5-4083-B7D0-7EED4F269A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0" i="1" l="1"/>
  <c r="C72" i="1"/>
  <c r="C152" i="1"/>
  <c r="C149" i="1"/>
  <c r="C105" i="1"/>
  <c r="C80" i="1"/>
  <c r="D152" i="1"/>
  <c r="D149" i="1"/>
  <c r="D108" i="1"/>
  <c r="C108" i="1"/>
  <c r="D105" i="1"/>
  <c r="D80" i="1"/>
  <c r="D72" i="1"/>
  <c r="D153" i="1" l="1"/>
  <c r="C153" i="1"/>
  <c r="C156" i="1" s="1"/>
</calcChain>
</file>

<file path=xl/sharedStrings.xml><?xml version="1.0" encoding="utf-8"?>
<sst xmlns="http://schemas.openxmlformats.org/spreadsheetml/2006/main" count="436" uniqueCount="229">
  <si>
    <t>Finansējuma avots</t>
  </si>
  <si>
    <t>Izpildes periods, citi komentāri</t>
  </si>
  <si>
    <r>
      <rPr>
        <vertAlign val="superscript"/>
        <sz val="8"/>
        <color theme="1"/>
        <rFont val="Times New Roman"/>
        <family val="1"/>
        <charset val="186"/>
      </rPr>
      <t>1</t>
    </r>
    <r>
      <rPr>
        <sz val="8"/>
        <color theme="1"/>
        <rFont val="Times New Roman"/>
        <family val="1"/>
        <charset val="186"/>
      </rPr>
      <t>Ieguldījumu investīcijās plāns un izpilde tiek norādīts saskaņā ar gada pārskata "Naudas plūsmas pārskats" pielietoto aprēķina metodiku pozīcijā "Ieguldīšanas darbības naudas plūsma - pamatlīdzekļu un nemateriālo ieguldījumu iegāde"</t>
    </r>
  </si>
  <si>
    <r>
      <rPr>
        <b/>
        <sz val="8"/>
        <color theme="1"/>
        <rFont val="Times New Roman"/>
        <family val="1"/>
        <charset val="186"/>
      </rPr>
      <t>Plānotie</t>
    </r>
    <r>
      <rPr>
        <sz val="8"/>
        <color theme="1"/>
        <rFont val="Times New Roman"/>
        <family val="1"/>
        <charset val="186"/>
      </rPr>
      <t xml:space="preserve"> ieguldījumi investīcijās, tūkst. EUR</t>
    </r>
    <r>
      <rPr>
        <vertAlign val="superscript"/>
        <sz val="8"/>
        <color theme="1"/>
        <rFont val="Times New Roman"/>
        <family val="1"/>
        <charset val="186"/>
      </rPr>
      <t>2</t>
    </r>
  </si>
  <si>
    <r>
      <rPr>
        <vertAlign val="superscript"/>
        <sz val="8"/>
        <color theme="1"/>
        <rFont val="Times New Roman"/>
        <family val="1"/>
        <charset val="186"/>
      </rPr>
      <t>2</t>
    </r>
    <r>
      <rPr>
        <sz val="8"/>
        <color theme="1"/>
        <rFont val="Times New Roman"/>
        <family val="1"/>
        <charset val="186"/>
      </rPr>
      <t>Aizpilda iesniedzot plānu</t>
    </r>
  </si>
  <si>
    <r>
      <rPr>
        <vertAlign val="superscript"/>
        <sz val="8"/>
        <color theme="1"/>
        <rFont val="Times New Roman"/>
        <family val="1"/>
        <charset val="186"/>
      </rPr>
      <t>3</t>
    </r>
    <r>
      <rPr>
        <sz val="8"/>
        <color theme="1"/>
        <rFont val="Times New Roman"/>
        <family val="1"/>
        <charset val="186"/>
      </rPr>
      <t>Aizpilda iesniedzot atskaiti par izpildi</t>
    </r>
  </si>
  <si>
    <t>Iegudījumi investīcijas</t>
  </si>
  <si>
    <t>Nr.p.k.</t>
  </si>
  <si>
    <t>x</t>
  </si>
  <si>
    <r>
      <rPr>
        <vertAlign val="superscript"/>
        <sz val="8"/>
        <color theme="1"/>
        <rFont val="Times New Roman"/>
        <family val="1"/>
        <charset val="186"/>
      </rPr>
      <t>4-5</t>
    </r>
    <r>
      <rPr>
        <sz val="10"/>
        <color theme="1"/>
        <rFont val="Times New Roman"/>
        <family val="1"/>
        <charset val="186"/>
      </rPr>
      <t xml:space="preserve"> </t>
    </r>
    <r>
      <rPr>
        <sz val="8"/>
        <color theme="1"/>
        <rFont val="Times New Roman"/>
        <family val="1"/>
        <charset val="186"/>
      </rPr>
      <t>Aizpilda pēc nepieciešamības</t>
    </r>
  </si>
  <si>
    <r>
      <t xml:space="preserve">Ieguldījumu investīcijās </t>
    </r>
    <r>
      <rPr>
        <b/>
        <sz val="8"/>
        <color theme="1"/>
        <rFont val="Times New Roman"/>
        <family val="1"/>
        <charset val="186"/>
      </rPr>
      <t>faktiskā</t>
    </r>
    <r>
      <rPr>
        <sz val="8"/>
        <color theme="1"/>
        <rFont val="Times New Roman"/>
        <family val="1"/>
        <charset val="186"/>
      </rPr>
      <t xml:space="preserve"> izpilde, tūkst. EUR</t>
    </r>
    <r>
      <rPr>
        <vertAlign val="superscript"/>
        <sz val="8"/>
        <color theme="1"/>
        <rFont val="Times New Roman"/>
        <family val="1"/>
        <charset val="186"/>
      </rPr>
      <t>3</t>
    </r>
  </si>
  <si>
    <t>Kopā, tūkst. EUR</t>
  </si>
  <si>
    <r>
      <t xml:space="preserve">Ieguldījumi investīcijās, kas attiecas uz tekošo gadu (nodoti ekspluatācijā) </t>
    </r>
    <r>
      <rPr>
        <b/>
        <sz val="8"/>
        <color theme="1"/>
        <rFont val="Times New Roman"/>
        <family val="1"/>
        <charset val="186"/>
      </rPr>
      <t>kopā, tūkst. EUR</t>
    </r>
    <r>
      <rPr>
        <b/>
        <vertAlign val="superscript"/>
        <sz val="8"/>
        <color theme="1"/>
        <rFont val="Times New Roman"/>
        <family val="1"/>
        <charset val="186"/>
      </rPr>
      <t xml:space="preserve"> 4</t>
    </r>
  </si>
  <si>
    <r>
      <t xml:space="preserve">Ieguldījumi investīcijās, par kuriem ir veikts avansa maksājums un tiks nodoti ekpluatācijā nākamajos pārskata gados </t>
    </r>
    <r>
      <rPr>
        <b/>
        <sz val="8"/>
        <color theme="1"/>
        <rFont val="Times New Roman"/>
        <family val="1"/>
        <charset val="186"/>
      </rPr>
      <t>kopā, tūkst. EUR</t>
    </r>
    <r>
      <rPr>
        <sz val="8"/>
        <color theme="1"/>
        <rFont val="Times New Roman"/>
        <family val="1"/>
        <charset val="186"/>
      </rPr>
      <t xml:space="preserve"> </t>
    </r>
    <r>
      <rPr>
        <vertAlign val="superscript"/>
        <sz val="8"/>
        <color theme="1"/>
        <rFont val="Times New Roman"/>
        <family val="1"/>
        <charset val="186"/>
      </rPr>
      <t>5</t>
    </r>
  </si>
  <si>
    <t>I TEHNOLOĢIJAS UN APRĪKOJUMS</t>
  </si>
  <si>
    <t>II INFRASTRUKTŪRA</t>
  </si>
  <si>
    <r>
      <t>tai skaitā no valsts budžeta dotācijas</t>
    </r>
    <r>
      <rPr>
        <sz val="10"/>
        <color theme="1"/>
        <rFont val="Times New Roman"/>
        <family val="1"/>
        <charset val="186"/>
      </rPr>
      <t xml:space="preserve"> </t>
    </r>
  </si>
  <si>
    <r>
      <t>tai skaitā no prioritārajiem pasākumiem</t>
    </r>
    <r>
      <rPr>
        <vertAlign val="superscript"/>
        <sz val="10"/>
        <color theme="1"/>
        <rFont val="Times New Roman"/>
        <family val="1"/>
        <charset val="186"/>
      </rPr>
      <t xml:space="preserve"> </t>
    </r>
  </si>
  <si>
    <t xml:space="preserve">tai skaitā no kredītresursiem </t>
  </si>
  <si>
    <t>Ieguldījumi investīcijās (no valsts budžeta dotācijas) (naudas plūsmas rādītājs) (%)</t>
  </si>
  <si>
    <r>
      <t xml:space="preserve">Ieguldījumu investīcijās plāns 2023. gadā (VSIA Latvijas Televīzija) </t>
    </r>
    <r>
      <rPr>
        <b/>
        <vertAlign val="superscript"/>
        <sz val="8"/>
        <color theme="1"/>
        <rFont val="Times New Roman"/>
        <family val="1"/>
        <charset val="186"/>
      </rPr>
      <t>1</t>
    </r>
  </si>
  <si>
    <t>2023. gada izpildāmās līgumsaistības, kuras attiecināmas uz 2022. gadā noslēgtajiem līgumiem:</t>
  </si>
  <si>
    <t>1.</t>
  </si>
  <si>
    <t>2.</t>
  </si>
  <si>
    <t>3.</t>
  </si>
  <si>
    <t>4.</t>
  </si>
  <si>
    <t>5.</t>
  </si>
  <si>
    <t>6.</t>
  </si>
  <si>
    <t>(C22-14) Kameras Sony FX6 komplekts 12 gab. - apstiprināts 4 gab</t>
  </si>
  <si>
    <t>(C22-28) Lenovo pusoperatīvā arthīva paplašinājums-2 papildšasijas</t>
  </si>
  <si>
    <t>(C22-48) Kameras Sony FX 3 komplekti 2 gab.ar objektīviem,radiomikrofoniem</t>
  </si>
  <si>
    <t>(C22-50) Radiomikrofonu komplekts foto/video kamerām</t>
  </si>
  <si>
    <t>(C22-21) 2 gab. serveri priekš video portālam</t>
  </si>
  <si>
    <t>(C22-43) LTO lenšu arhivēšanas sistēma(filmas, adapt.) (nomaiņa)</t>
  </si>
  <si>
    <t>Valsts dotācija</t>
  </si>
  <si>
    <t>(C23-01) Bezvadu audio/video links</t>
  </si>
  <si>
    <t>(C23-02) Dubultie kontroles monitori krāniem SWIT M-1093H 3 gb</t>
  </si>
  <si>
    <t>(3621) Gaismu tehnoloģiju nodaļa</t>
  </si>
  <si>
    <t>(C23-09) Procesori, komutatori, komutācija - nav</t>
  </si>
  <si>
    <t>(C23-10) Sakaru sistēmas paplašinājums</t>
  </si>
  <si>
    <t>(C23-168) Avenger Combo Stand, sand bags, light stand, spectometer</t>
  </si>
  <si>
    <t>(C23-170) Sakaru sistēmas iegāde</t>
  </si>
  <si>
    <t>(C23-171) LED paneļa tipa prožektori</t>
  </si>
  <si>
    <t>(C23-172) LED profiltipa prožektori</t>
  </si>
  <si>
    <t>(C23-177) LANCOM 1900EF-5G- Router - WWAN - 4-port switch</t>
  </si>
  <si>
    <t>(C23-14) Ciparu audio komutātoru komplekts</t>
  </si>
  <si>
    <t>(C23-15) Daudzkanālu Dante audio datora interfeisi</t>
  </si>
  <si>
    <t>(C23-16) Digitālā audio mikserpults ( 64ch, Dan Dugan, Dante )</t>
  </si>
  <si>
    <t>(5500) Tehnoloģiju daļa</t>
  </si>
  <si>
    <t>(C23-166) Video signālu DVB-T HD modulators</t>
  </si>
  <si>
    <t>(C23-19) 2 gab. uztverošās satelītu antenas</t>
  </si>
  <si>
    <t>(C23-20) 4 gab. mazās EX izbraukuma kameras komandējumiem+ mikrofonu komplekts</t>
  </si>
  <si>
    <t>(C23-21) Akumulatori kamerām ,radiomikrofoniem</t>
  </si>
  <si>
    <t>(C23-22) Drons DJI Mavic 3 ar pulti 1 gab.</t>
  </si>
  <si>
    <t>(C23-24) Kameras Sony FX6 komplekts  4 gab un FX3 -2 gab.</t>
  </si>
  <si>
    <t>(C23-25) Kontroles monitoru parka ,TV atjaunošana,papildināšana</t>
  </si>
  <si>
    <t>(C23-26) Lenovo pusoperatīvā arthīva paplašinājums-2 papildšasijas</t>
  </si>
  <si>
    <t>(C23-27) Lielo izbraukumu kameru iebūvēto radio uztvērēju komplekts</t>
  </si>
  <si>
    <t>(C23-29) Mēraparatūra Phabrix+kabeļu testeri</t>
  </si>
  <si>
    <t>(C23-36) Tulkošanas komplekts Vienotajā režijā</t>
  </si>
  <si>
    <t>(C23-37) Videokameru statīvu parka atjaunošana 4 gab.</t>
  </si>
  <si>
    <t>(C23-179) Video iekārtas</t>
  </si>
  <si>
    <t>(C23-44) BON FM-055F</t>
  </si>
  <si>
    <t>(C23-103) Monitors Dell UltraSharp 49 Curved Monitor - 4gab. (AVR)</t>
  </si>
  <si>
    <t>(C23-107) Portatīvā grafiskā darba stacija - 4gab.</t>
  </si>
  <si>
    <t>(C23-108) Portatīvās montāžas komplekts - 4gab. (Videomontāžas, ZD)</t>
  </si>
  <si>
    <t>(C23-116) Samsung T7, 500GB, USB3.2, Red - 18gab.(AVR)</t>
  </si>
  <si>
    <t>(C23-117) Sandisk EXTREME PRO, 2TB, USB 3.2 - 6gab. (AVR)</t>
  </si>
  <si>
    <t>(C23-123) Stacionārie datori - 8gab.(veco datoru nomaiņa studijās un režijās)</t>
  </si>
  <si>
    <t>(C23-124) Studijas izbūve vMix - tīkla komunikācijas</t>
  </si>
  <si>
    <t>(C23-125) Synology DiskStation DS418, 4-bay (AVR)</t>
  </si>
  <si>
    <t>(C23-127) Tīkla komutators ARUBA 6300M - 2gab.( 2.st., 3.st. )</t>
  </si>
  <si>
    <t xml:space="preserve">(C23-175) Gāzes dzēšana Datu centrā
</t>
  </si>
  <si>
    <t xml:space="preserve">(C23-180) Dzesētājs Datu centrā
</t>
  </si>
  <si>
    <t>(C23-78) 3D grafikas stacijas komplekts GTN - 6gab.</t>
  </si>
  <si>
    <t>(C23-87) Darbastaciju komplekts  - 6gab. (AVR)</t>
  </si>
  <si>
    <t>(C23-95) Iedzīšanas datori (SFF, i7, 16GB RAM SSD 120) - 6gab.</t>
  </si>
  <si>
    <t>(C23-99) LTO lenšu arhivēšanas sistēma(filmas, adapt.) (nomaiņa)</t>
  </si>
  <si>
    <t xml:space="preserve">(C23-07) Mobilās gaismu iekārtas un aprīkojums </t>
  </si>
  <si>
    <t>(C23-03) Akumulatori SWIT PB-R290S+ 6gb, akumulatoru lādētājs SWIT PC-P461S</t>
  </si>
  <si>
    <t>7.</t>
  </si>
  <si>
    <t>9.</t>
  </si>
  <si>
    <t>66.</t>
  </si>
  <si>
    <t>24.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</si>
  <si>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</si>
  <si>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</si>
  <si>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</si>
  <si>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</si>
  <si>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</si>
  <si>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</si>
  <si>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</si>
  <si>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</si>
  <si>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</si>
  <si>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</si>
  <si>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21.</t>
  </si>
  <si>
    <t>19.</t>
  </si>
  <si>
    <t>20.</t>
  </si>
  <si>
    <t>22.</t>
  </si>
  <si>
    <t>23.</t>
  </si>
  <si>
    <t>25.</t>
  </si>
  <si>
    <t>26.</t>
  </si>
  <si>
    <t>29.</t>
  </si>
  <si>
    <t>30.</t>
  </si>
  <si>
    <t>46.</t>
  </si>
  <si>
    <t>27.</t>
  </si>
  <si>
    <t>28.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</si>
  <si>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</si>
  <si>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</si>
  <si>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</si>
  <si>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</si>
  <si>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</si>
  <si>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</si>
  <si>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</si>
  <si>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</si>
  <si>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</si>
  <si>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</si>
  <si>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</si>
  <si>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</si>
  <si>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</si>
  <si>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</si>
  <si>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</si>
  <si>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(C23-167) Studiju ventilācijas - dzesēšanas nomaiņa</t>
  </si>
  <si>
    <t>(C23-174) Žoga izbūve</t>
  </si>
  <si>
    <t>(C23-178) ALTUM energogrants</t>
  </si>
  <si>
    <r>
      <t xml:space="preserve">2023. gada kopējā summa, tūkst. EUR </t>
    </r>
    <r>
      <rPr>
        <b/>
        <sz val="9"/>
        <color theme="1"/>
        <rFont val="Times New Roman"/>
        <family val="1"/>
        <charset val="186"/>
      </rPr>
      <t>(I+II+III)</t>
    </r>
  </si>
  <si>
    <t>Mēbeļu,žalūziju nomaiņa</t>
  </si>
  <si>
    <t>Telpu kosmētiskie remonti</t>
  </si>
  <si>
    <t>(C23-139) Apakšstacija</t>
  </si>
  <si>
    <t>(C23-140) Apgaismojuma pakāpeniska nomaiņa uz LED</t>
  </si>
  <si>
    <t>(C23-141) Avārijas seku likvidēšana</t>
  </si>
  <si>
    <t>(C23-145) Izgaismoto evakuācijas zīmju izbūve 0. līdz 4.stāvam</t>
  </si>
  <si>
    <t>(C23-149) KTP profilakse un remontdarbi</t>
  </si>
  <si>
    <t>(C23-150) Loga nomaiņa 336-1 montāžā</t>
  </si>
  <si>
    <t>(C23-151) Loga nomaiņa virtuvē</t>
  </si>
  <si>
    <t>(C23-152) Metāla plaukti 2 gab</t>
  </si>
  <si>
    <t>(C23-154) Piekļuves sistēmas paplašināšana</t>
  </si>
  <si>
    <t>(C23-158) Serveru telpa nr 431 kondicioniera nomaiņa</t>
  </si>
  <si>
    <t>(C23-159) Siltummesgla sagatavošana nodošanai RS. OBLIGĀTI</t>
  </si>
  <si>
    <t>(C23-160) Sūkņu stacijas sūkņu automātikas nomaiņa</t>
  </si>
  <si>
    <t>(C23-161) Telpa kameru parka paplašinājums</t>
  </si>
  <si>
    <t>(C23-162) Ugunsdzēsības krānu nomaiņa</t>
  </si>
  <si>
    <t>(C23-163) UPS tīkla paplašināšana</t>
  </si>
  <si>
    <t>(C23-164) Video novērošanas tīkla paplašināšana</t>
  </si>
  <si>
    <t>Aksesuāri, rezerves daļas tehnoloģijas iekārtām</t>
  </si>
  <si>
    <t>(C23-08) Molton audumi - ikgadēja nepieciešamība</t>
  </si>
  <si>
    <t>(C23-11) Telpu un darbnīcu aprīkojums - darbagaldi, plaukti uc</t>
  </si>
  <si>
    <t>(C23-12) Transporta kastes un platformas (transportēšanai un uzglabāšanai)</t>
  </si>
  <si>
    <t>(C23-17) Mikrofonu parka papildinājums</t>
  </si>
  <si>
    <t>(C23-23) GoPro kameras ar stiprinājumiem</t>
  </si>
  <si>
    <t>(C23-28) MAM</t>
  </si>
  <si>
    <t>(C23-30) MMP dažādi uzlabojumi,funkcionalitātes paplašinājumi</t>
  </si>
  <si>
    <t>(C23-33) Radiomikrofonu komplekts foto/video kamerām</t>
  </si>
  <si>
    <t>(C23-34) RD operatīvās nepieciešamības gada garumā</t>
  </si>
  <si>
    <t>(C23-35) Sporta programmatūras atjaunināšana</t>
  </si>
  <si>
    <t>(C23-38) ZD operatīvās nepieciešamības gada garumā</t>
  </si>
  <si>
    <t>(C23-181) Ekrānu kalibrācijas iekārtu komplekts</t>
  </si>
  <si>
    <t>(C23-52) Focusrite RedNet PCIeR Dante Audio Interface Card</t>
  </si>
  <si>
    <t>(C23-54) HERO11 Black Creator Edition</t>
  </si>
  <si>
    <t>(C23-62) Manfrotto 502 Fluid Video Head &amp; MVT502AM Alu Twin Leg Tripod</t>
  </si>
  <si>
    <t>(C23-64) Mikrafons priekš Gopro Kameras</t>
  </si>
  <si>
    <t>(C23-67) Resolume Upgrade</t>
  </si>
  <si>
    <t>(C23-68) Sakaru garnitūras Riedel paneļiem</t>
  </si>
  <si>
    <t>(C23-72) Trilogy mentor XL master SPG with GPS, SDI, audio and ethernet</t>
  </si>
  <si>
    <t>47.</t>
  </si>
  <si>
    <t>63.</t>
  </si>
  <si>
    <t>50.</t>
  </si>
  <si>
    <t>60.</t>
  </si>
  <si>
    <t>48.</t>
  </si>
  <si>
    <t>49.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</si>
  <si>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</si>
  <si>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</si>
  <si>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</si>
  <si>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</si>
  <si>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</si>
  <si>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</si>
  <si>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</si>
  <si>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</si>
  <si>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</si>
  <si>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61.</t>
  </si>
  <si>
    <t>62.</t>
  </si>
  <si>
    <t>64.</t>
  </si>
  <si>
    <t>65.</t>
  </si>
  <si>
    <t>III CITI- Datortehnika,sakaru un cita biroja tehnika</t>
  </si>
  <si>
    <t>Aksesuāri,rezerves daļas IT iekārtām</t>
  </si>
  <si>
    <t>(C23-100) Metus Ingest - 4gab.</t>
  </si>
  <si>
    <t>(C23-111) Premiere Pro - 5.gab. (RRD)</t>
  </si>
  <si>
    <t>(C23-112) Rapid SSL sertifikāts 3gadiem</t>
  </si>
  <si>
    <t>(C23-114) restream.io - 2gab. (ZD, MMP)</t>
  </si>
  <si>
    <t>(C23-118) ScheduAll upgrade to Xytech Media Pulse</t>
  </si>
  <si>
    <t>(C23-119) SFP+ 100G optiskie konvertori</t>
  </si>
  <si>
    <t>(C23-126) Tehnoloģisko datoru backup risinājums(ACRONIS)</t>
  </si>
  <si>
    <t>(C23-84) Bezvadu internets RUKUS - 5gab.(grimētavas,1.stāvs, vestibils)</t>
  </si>
  <si>
    <t>(C23-85) Blackmagic mini SDI to HDMI 6G - 3gab.</t>
  </si>
  <si>
    <t>(C23-92) FortiGate 100F ugunsmūra risinājums(16000) - 2gab. (Aparātcentrāle)</t>
  </si>
  <si>
    <t>(C22-54) Wysiwyg/Wectorworks/L8 darbastacijas</t>
  </si>
  <si>
    <t>(C23-31) Montāžas datori 6 gab.</t>
  </si>
  <si>
    <t>(C23-39) ASUS ProArt Display PA32UCX-PK 32" 16:9 4K HDR IPS Monitor 2+2</t>
  </si>
  <si>
    <t>(C23-101) Mobilā interneta modemi - 4gab. (Int. Portāls - darbības nepārtrauktība)</t>
  </si>
  <si>
    <t>(C23-102) Monitors Dell Curved U3421WE 34" - 5gab. (AVR)</t>
  </si>
  <si>
    <t>(C23-104) Montāžas dators 14" Briseles birojam - 1gab. (Ilze, Premiere, Sony vegas)</t>
  </si>
  <si>
    <t>(C23-106) Planšetes un mobilie TA LTV</t>
  </si>
  <si>
    <t>(C23-109) Portatīvās montāžas komplekts- 2gab. (Raidījumu radošā daļa)</t>
  </si>
  <si>
    <t>(C23-110) Portatīvie datori biroja - 26gab. (ZD - 7,Portāls - 5, RRD -11, maiņa- 1)</t>
  </si>
  <si>
    <t>(C23-129) TV ekrāns, 65 collas, 4k</t>
  </si>
  <si>
    <t>(C23-131) Vantage Serveris</t>
  </si>
  <si>
    <t>(C23-132) Veco serveru nomaiņa - 3gab. (pasta, DC2, DC1, WS 2022)</t>
  </si>
  <si>
    <t>(C23-133) Windows Server 2022 Datacenter - 72 core</t>
  </si>
  <si>
    <t>(C23-135) Windows Server 2022 User CAL - 450gab.</t>
  </si>
  <si>
    <t>(C23-76) 10G TP karte ar 2 portiem (serverim)</t>
  </si>
  <si>
    <t>(C23-77) 12.9-inch iPad Pro - 2gab. (AVR)</t>
  </si>
  <si>
    <t>(C23-79) A4 Galda printeris (Stila nodaļa, nomaiņa) 3gab</t>
  </si>
  <si>
    <t>(C23-80) A4 tīkla printeri (RRD,MMP)</t>
  </si>
  <si>
    <t>(C23-81) ALTO bojāto 4TB disku nomaiņa - 8gab.</t>
  </si>
  <si>
    <t>(C23-82) Apple Macbook Pro - 2gab. (AVR)</t>
  </si>
  <si>
    <t>(C23-83) Apple MacBook Pro 13,3"/8/512/MSO - 1gab. (DRND Edmunds)</t>
  </si>
  <si>
    <t>(C23-134) Windows Server 2022 Standard 24 Core- 4gab. (pasta serveris, DC1, DC2, Veeam)</t>
  </si>
  <si>
    <t>(C23-89) Decklink SDI 4k - 3 gab. + 4 gab.</t>
  </si>
  <si>
    <t>(C23-91) Fluke Networks DSX2-8000QOi Cable / Fiber Analyzer 2 GHz Quad (16500)</t>
  </si>
  <si>
    <t>(C23-94) Fujikura 90S-KIT metināšanas iekārta</t>
  </si>
  <si>
    <t>(C23-97) Laptops 14" i7 512 GB SSD 16GB RAM, tīkla kontrolei</t>
  </si>
  <si>
    <t>(C23-98) Lightspeed (Vantage) serveris</t>
  </si>
  <si>
    <t>67.</t>
  </si>
  <si>
    <t>Uzņēmuma vadītājs _Ivars Priede</t>
  </si>
  <si>
    <t>Sagatavoja _Ilze Berga</t>
  </si>
  <si>
    <t>Tehnoloģijas iekārtas satura ražošanai</t>
  </si>
  <si>
    <t xml:space="preserve">tai skaitā no apropriācijas </t>
  </si>
  <si>
    <t>PP;Apropriācija</t>
  </si>
  <si>
    <t>PP-314 600;apropriācija-314 600</t>
  </si>
  <si>
    <t>PP-798 600;Apropriācija-90 024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</si>
</sst>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vertAlign val="superscript"/>
      <sz val="8"/>
      <color theme="1"/>
      <name val="Times New Roman"/>
      <family val="1"/>
      <charset val="186"/>
    </font>
    <font>
      <b/>
      <vertAlign val="superscript"/>
      <sz val="8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4" fillId="0" borderId="0" xfId="0" applyFont="1"/>
    <xf numFmtId="0" fontId="7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7" xfId="0" applyFont="1" applyBorder="1"/>
    <xf numFmtId="0" fontId="1" fillId="0" borderId="9" xfId="0" applyFont="1" applyBorder="1"/>
    <xf numFmtId="0" fontId="5" fillId="0" borderId="10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4" xfId="0" applyFont="1" applyBorder="1"/>
    <xf numFmtId="0" fontId="2" fillId="0" borderId="14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1" fillId="0" borderId="3" xfId="0" applyFont="1" applyBorder="1"/>
    <xf numFmtId="0" fontId="1" fillId="0" borderId="16" xfId="0" applyFont="1" applyBorder="1"/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7" fillId="0" borderId="14" xfId="0" applyFont="1" applyBorder="1" applyAlignment="1">
      <alignment horizontal="right" wrapText="1"/>
    </xf>
    <xf numFmtId="0" fontId="1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22" xfId="0" applyFont="1" applyBorder="1"/>
    <xf numFmtId="0" fontId="3" fillId="0" borderId="22" xfId="0" applyFont="1" applyBorder="1" applyAlignment="1">
      <alignment horizontal="right"/>
    </xf>
    <xf numFmtId="0" fontId="1" fillId="0" borderId="23" xfId="0" applyFont="1" applyBorder="1"/>
    <xf numFmtId="0" fontId="1" fillId="0" borderId="24" xfId="0" applyFont="1" applyBorder="1"/>
    <xf numFmtId="0" fontId="3" fillId="0" borderId="22" xfId="0" applyFont="1" applyBorder="1" applyAlignment="1">
      <alignment horizontal="right" wrapText="1"/>
    </xf>
    <xf numFmtId="0" fontId="5" fillId="0" borderId="2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1" fillId="0" borderId="25" xfId="0" applyFont="1" applyBorder="1"/>
    <xf numFmtId="0" fontId="5" fillId="0" borderId="1" xfId="0" applyFont="1" applyBorder="1" applyAlignment="1">
      <alignment horizontal="left"/>
    </xf>
    <xf numFmtId="43" fontId="2" fillId="0" borderId="10" xfId="0" applyNumberFormat="1" applyFont="1" applyBorder="1"/>
    <xf numFmtId="0" fontId="12" fillId="0" borderId="1" xfId="0" applyFont="1" applyBorder="1"/>
    <xf numFmtId="43" fontId="12" fillId="0" borderId="1" xfId="1" applyFont="1" applyBorder="1"/>
    <xf numFmtId="0" fontId="12" fillId="0" borderId="25" xfId="0" applyFont="1" applyBorder="1" applyAlignment="1">
      <alignment horizontal="left"/>
    </xf>
    <xf numFmtId="43" fontId="2" fillId="0" borderId="1" xfId="0" applyNumberFormat="1" applyFont="1" applyBorder="1"/>
    <xf numFmtId="43" fontId="12" fillId="0" borderId="0" xfId="1" applyFont="1"/>
    <xf numFmtId="164" fontId="12" fillId="0" borderId="1" xfId="0" applyNumberFormat="1" applyFont="1" applyBorder="1"/>
    <xf numFmtId="0" fontId="12" fillId="0" borderId="7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4" fontId="2" fillId="0" borderId="22" xfId="0" applyNumberFormat="1" applyFont="1" applyBorder="1"/>
    <xf numFmtId="0" fontId="12" fillId="0" borderId="25" xfId="0" applyFont="1" applyBorder="1"/>
    <xf numFmtId="4" fontId="12" fillId="0" borderId="1" xfId="0" applyNumberFormat="1" applyFont="1" applyBorder="1"/>
    <xf numFmtId="43" fontId="13" fillId="0" borderId="1" xfId="1" applyFont="1" applyBorder="1"/>
    <xf numFmtId="4" fontId="2" fillId="0" borderId="1" xfId="0" applyNumberFormat="1" applyFont="1" applyBorder="1"/>
    <xf numFmtId="4" fontId="2" fillId="0" borderId="3" xfId="0" applyNumberFormat="1" applyFont="1" applyBorder="1"/>
    <xf numFmtId="0" fontId="12" fillId="0" borderId="7" xfId="0" applyFont="1" applyBorder="1" applyAlignment="1">
      <alignment horizontal="right"/>
    </xf>
    <xf numFmtId="43" fontId="12" fillId="0" borderId="1" xfId="0" applyNumberFormat="1" applyFont="1" applyBorder="1"/>
    <xf numFmtId="165" fontId="12" fillId="0" borderId="1" xfId="0" applyNumberFormat="1" applyFont="1" applyBorder="1"/>
    <xf numFmtId="9" fontId="1" fillId="0" borderId="22" xfId="2" applyFont="1" applyBorder="1"/>
    <xf numFmtId="0" fontId="1" fillId="0" borderId="8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64" fontId="1" fillId="0" borderId="1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1" xfId="0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0F34A-8C72-4490-B847-8421C03670BA}">
  <dimension ref="A1:H169"/>
  <sheetViews>
    <sheetView tabSelected="1" topLeftCell="A94" zoomScale="80" zoomScaleNormal="80" workbookViewId="0">
      <selection activeCell="J163" sqref="J163"/>
    </sheetView>
  </sheetViews>
  <sheetFormatPr defaultColWidth="8.6328125" defaultRowHeight="13" x14ac:dyDescent="0.3"/>
  <cols>
    <col min="1" max="1" width="5.90625" style="1" customWidth="1"/>
    <col min="2" max="2" width="86" style="1" customWidth="1"/>
    <col min="3" max="3" width="18.36328125" style="1" customWidth="1"/>
    <col min="4" max="4" width="18.36328125" style="1" hidden="1" customWidth="1"/>
    <col min="5" max="8" width="18.36328125" style="1" customWidth="1"/>
    <col min="9" max="16384" width="8.6328125" style="1"/>
  </cols>
  <sheetData>
    <row r="1" spans="1:8" ht="15.5" x14ac:dyDescent="0.35">
      <c r="A1" s="61" t="s">
        <v>20</v>
      </c>
      <c r="B1" s="61"/>
      <c r="C1" s="61"/>
      <c r="D1" s="61"/>
      <c r="E1" s="61"/>
      <c r="F1" s="61"/>
      <c r="G1" s="5"/>
      <c r="H1" s="5"/>
    </row>
    <row r="3" spans="1:8" ht="38" customHeight="1" thickBot="1" x14ac:dyDescent="0.35">
      <c r="A3" s="9" t="s">
        <v>7</v>
      </c>
      <c r="B3" s="9" t="s">
        <v>6</v>
      </c>
      <c r="C3" s="10" t="s">
        <v>3</v>
      </c>
      <c r="D3" s="10" t="s">
        <v>10</v>
      </c>
      <c r="E3" s="10" t="s">
        <v>0</v>
      </c>
      <c r="F3" s="10" t="s">
        <v>1</v>
      </c>
    </row>
    <row r="4" spans="1:8" x14ac:dyDescent="0.3">
      <c r="A4" s="62" t="s">
        <v>14</v>
      </c>
      <c r="B4" s="63"/>
      <c r="C4" s="63"/>
      <c r="D4" s="63"/>
      <c r="E4" s="63"/>
      <c r="F4" s="64"/>
    </row>
    <row r="5" spans="1:8" x14ac:dyDescent="0.3">
      <c r="A5" s="45" t="s">
        <v>22</v>
      </c>
      <c r="B5" s="40" t="s">
        <v>35</v>
      </c>
      <c r="C5" s="41">
        <v>4715.37</v>
      </c>
      <c r="D5" s="40"/>
      <c r="E5" s="40" t="s">
        <v>34</v>
      </c>
      <c r="F5" s="11"/>
    </row>
    <row r="6" spans="1:8" x14ac:dyDescent="0.3">
      <c r="A6" s="45" t="s">
        <v>23</v>
      </c>
      <c r="B6" s="40" t="s">
        <v>36</v>
      </c>
      <c r="C6" s="41">
        <v>5239.3</v>
      </c>
      <c r="D6" s="40"/>
      <c r="E6" s="40" t="s">
        <v>34</v>
      </c>
      <c r="F6" s="11"/>
    </row>
    <row r="7" spans="1:8" x14ac:dyDescent="0.3">
      <c r="A7" s="45" t="s">
        <v>24</v>
      </c>
      <c r="B7" s="40" t="s">
        <v>79</v>
      </c>
      <c r="C7" s="41">
        <v>6561.83</v>
      </c>
      <c r="D7" s="40"/>
      <c r="E7" s="40" t="s">
        <v>34</v>
      </c>
      <c r="F7" s="11"/>
    </row>
    <row r="8" spans="1:8" x14ac:dyDescent="0.3">
      <c r="A8" s="45" t="s">
        <v>25</v>
      </c>
      <c r="B8" s="40" t="s">
        <v>37</v>
      </c>
      <c r="C8" s="41">
        <v>1561.75</v>
      </c>
      <c r="D8" s="40"/>
      <c r="E8" s="40" t="s">
        <v>34</v>
      </c>
      <c r="F8" s="11"/>
    </row>
    <row r="9" spans="1:8" x14ac:dyDescent="0.3">
      <c r="A9" s="45" t="s">
        <v>26</v>
      </c>
      <c r="B9" s="40" t="s">
        <v>78</v>
      </c>
      <c r="C9" s="41">
        <v>3093</v>
      </c>
      <c r="D9" s="40"/>
      <c r="E9" s="40" t="s">
        <v>34</v>
      </c>
      <c r="F9" s="11"/>
    </row>
    <row r="10" spans="1:8" x14ac:dyDescent="0.3">
      <c r="A10" s="45" t="s">
        <v>27</v>
      </c>
      <c r="B10" s="40" t="s">
        <v>38</v>
      </c>
      <c r="C10" s="41">
        <v>12100</v>
      </c>
      <c r="D10" s="40"/>
      <c r="E10" s="40" t="s">
        <v>34</v>
      </c>
      <c r="F10" s="11"/>
    </row>
    <row r="11" spans="1:8" x14ac:dyDescent="0.3">
      <c r="A11" s="45" t="s">
        <v>80</v>
      </c>
      <c r="B11" s="40" t="s">
        <v>39</v>
      </c>
      <c r="C11" s="41">
        <v>9075</v>
      </c>
      <c r="D11" s="40"/>
      <c r="E11" s="40" t="s">
        <v>34</v>
      </c>
      <c r="F11" s="11"/>
    </row>
    <row r="12" spans="1:8" x14ac:dyDescent="0.3">
      <c r="A12" s="45" t="s">
        <v>84</v>
      </c>
      <c r="B12" s="40" t="s">
        <v>40</v>
      </c>
      <c r="C12" s="41">
        <v>3460.6</v>
      </c>
      <c r="D12" s="40"/>
      <c r="E12" s="40" t="s">
        <v>34</v>
      </c>
      <c r="F12" s="11"/>
    </row>
    <row r="13" spans="1:8" x14ac:dyDescent="0.3">
      <c r="A13" s="45" t="s">
        <v>81</v>
      </c>
      <c r="B13" s="40" t="s">
        <v>41</v>
      </c>
      <c r="C13" s="41">
        <v>18016.900000000001</v>
      </c>
      <c r="D13" s="40"/>
      <c r="E13" s="40" t="s">
        <v>34</v>
      </c>
      <c r="F13" s="11"/>
    </row>
    <row r="14" spans="1:8" x14ac:dyDescent="0.3">
      <c r="A14" s="45" t="s">
        <v>85</v>
      </c>
      <c r="B14" s="40" t="s">
        <v>42</v>
      </c>
      <c r="C14" s="41">
        <v>26893.22</v>
      </c>
      <c r="D14" s="40"/>
      <c r="E14" s="40" t="s">
        <v>34</v>
      </c>
      <c r="F14" s="11"/>
    </row>
    <row r="15" spans="1:8" x14ac:dyDescent="0.3">
      <c r="A15" s="45" t="s">
        <v>86</v>
      </c>
      <c r="B15" s="40" t="s">
        <v>43</v>
      </c>
      <c r="C15" s="41">
        <v>45033.78</v>
      </c>
      <c r="D15" s="40"/>
      <c r="E15" s="40" t="s">
        <v>34</v>
      </c>
      <c r="F15" s="11"/>
    </row>
    <row r="16" spans="1:8" x14ac:dyDescent="0.3">
      <c r="A16" s="45" t="s">
        <v>87</v>
      </c>
      <c r="B16" s="40" t="s">
        <v>44</v>
      </c>
      <c r="C16" s="41">
        <v>1875.5</v>
      </c>
      <c r="D16" s="40"/>
      <c r="E16" s="40" t="s">
        <v>34</v>
      </c>
      <c r="F16" s="11"/>
    </row>
    <row r="17" spans="1:6" x14ac:dyDescent="0.3">
      <c r="A17" s="45" t="s">
        <v>88</v>
      </c>
      <c r="B17" s="40" t="s">
        <v>45</v>
      </c>
      <c r="C17" s="41">
        <v>3000</v>
      </c>
      <c r="D17" s="40"/>
      <c r="E17" s="40" t="s">
        <v>34</v>
      </c>
      <c r="F17" s="11"/>
    </row>
    <row r="18" spans="1:6" x14ac:dyDescent="0.3">
      <c r="A18" s="45" t="s">
        <v>89</v>
      </c>
      <c r="B18" s="40" t="s">
        <v>46</v>
      </c>
      <c r="C18" s="41">
        <v>3537</v>
      </c>
      <c r="D18" s="40"/>
      <c r="E18" s="40" t="s">
        <v>34</v>
      </c>
      <c r="F18" s="11"/>
    </row>
    <row r="19" spans="1:6" x14ac:dyDescent="0.3">
      <c r="A19" s="45" t="s">
        <v>90</v>
      </c>
      <c r="B19" s="40" t="s">
        <v>47</v>
      </c>
      <c r="C19" s="41">
        <v>20163</v>
      </c>
      <c r="D19" s="40"/>
      <c r="E19" s="40" t="s">
        <v>34</v>
      </c>
      <c r="F19" s="11"/>
    </row>
    <row r="20" spans="1:6" x14ac:dyDescent="0.3">
      <c r="A20" s="45" t="s">
        <v>91</v>
      </c>
      <c r="B20" s="40" t="s">
        <v>48</v>
      </c>
      <c r="C20" s="41">
        <v>2597.87</v>
      </c>
      <c r="D20" s="40"/>
      <c r="E20" s="40" t="s">
        <v>34</v>
      </c>
      <c r="F20" s="11"/>
    </row>
    <row r="21" spans="1:6" x14ac:dyDescent="0.3">
      <c r="A21" s="45" t="s">
        <v>92</v>
      </c>
      <c r="B21" s="40" t="s">
        <v>49</v>
      </c>
      <c r="C21" s="41">
        <v>9799.7900000000009</v>
      </c>
      <c r="D21" s="40"/>
      <c r="E21" s="40" t="s">
        <v>34</v>
      </c>
      <c r="F21" s="11"/>
    </row>
    <row r="22" spans="1:6" x14ac:dyDescent="0.3">
      <c r="A22" s="45" t="s">
        <v>93</v>
      </c>
      <c r="B22" s="40" t="s">
        <v>50</v>
      </c>
      <c r="C22" s="41">
        <v>82146</v>
      </c>
      <c r="D22" s="40"/>
      <c r="E22" s="40" t="s">
        <v>34</v>
      </c>
      <c r="F22" s="11"/>
    </row>
    <row r="23" spans="1:6" x14ac:dyDescent="0.3">
      <c r="A23" s="45" t="s">
        <v>95</v>
      </c>
      <c r="B23" s="40" t="s">
        <v>51</v>
      </c>
      <c r="C23" s="41">
        <v>11500</v>
      </c>
      <c r="D23" s="40"/>
      <c r="E23" s="40" t="s">
        <v>34</v>
      </c>
      <c r="F23" s="11"/>
    </row>
    <row r="24" spans="1:6" x14ac:dyDescent="0.3">
      <c r="A24" s="45" t="s">
        <v>96</v>
      </c>
      <c r="B24" s="40" t="s">
        <v>52</v>
      </c>
      <c r="C24" s="41">
        <v>12000</v>
      </c>
      <c r="D24" s="40"/>
      <c r="E24" s="40" t="s">
        <v>34</v>
      </c>
      <c r="F24" s="11"/>
    </row>
    <row r="25" spans="1:6" x14ac:dyDescent="0.3">
      <c r="A25" s="45" t="s">
        <v>94</v>
      </c>
      <c r="B25" s="40" t="s">
        <v>53</v>
      </c>
      <c r="C25" s="41">
        <v>4000</v>
      </c>
      <c r="D25" s="40"/>
      <c r="E25" s="40" t="s">
        <v>34</v>
      </c>
      <c r="F25" s="11"/>
    </row>
    <row r="26" spans="1:6" x14ac:dyDescent="0.3">
      <c r="A26" s="45" t="s">
        <v>97</v>
      </c>
      <c r="B26" s="40" t="s">
        <v>54</v>
      </c>
      <c r="C26" s="41">
        <v>50000</v>
      </c>
      <c r="D26" s="40"/>
      <c r="E26" s="40" t="s">
        <v>34</v>
      </c>
      <c r="F26" s="11"/>
    </row>
    <row r="27" spans="1:6" x14ac:dyDescent="0.3">
      <c r="A27" s="45" t="s">
        <v>98</v>
      </c>
      <c r="B27" s="40" t="s">
        <v>55</v>
      </c>
      <c r="C27" s="41">
        <v>40000</v>
      </c>
      <c r="D27" s="40"/>
      <c r="E27" s="40" t="s">
        <v>34</v>
      </c>
      <c r="F27" s="11"/>
    </row>
    <row r="28" spans="1:6" x14ac:dyDescent="0.3">
      <c r="A28" s="45" t="s">
        <v>83</v>
      </c>
      <c r="B28" s="40" t="s">
        <v>56</v>
      </c>
      <c r="C28" s="41">
        <v>29403</v>
      </c>
      <c r="D28" s="40"/>
      <c r="E28" s="40" t="s">
        <v>34</v>
      </c>
      <c r="F28" s="11"/>
    </row>
    <row r="29" spans="1:6" x14ac:dyDescent="0.3">
      <c r="A29" s="45" t="s">
        <v>99</v>
      </c>
      <c r="B29" s="40" t="s">
        <v>57</v>
      </c>
      <c r="C29" s="41">
        <v>8150</v>
      </c>
      <c r="D29" s="40"/>
      <c r="E29" s="40" t="s">
        <v>34</v>
      </c>
      <c r="F29" s="11"/>
    </row>
    <row r="30" spans="1:6" x14ac:dyDescent="0.3">
      <c r="A30" s="45" t="s">
        <v>100</v>
      </c>
      <c r="B30" s="40" t="s">
        <v>58</v>
      </c>
      <c r="C30" s="41">
        <v>19360</v>
      </c>
      <c r="D30" s="40"/>
      <c r="E30" s="40" t="s">
        <v>34</v>
      </c>
      <c r="F30" s="11"/>
    </row>
    <row r="31" spans="1:6" x14ac:dyDescent="0.3">
      <c r="A31" s="45" t="s">
        <v>104</v>
      </c>
      <c r="B31" s="40" t="s">
        <v>59</v>
      </c>
      <c r="C31" s="41">
        <v>999</v>
      </c>
      <c r="D31" s="40"/>
      <c r="E31" s="40" t="s">
        <v>34</v>
      </c>
      <c r="F31" s="11"/>
    </row>
    <row r="32" spans="1:6" x14ac:dyDescent="0.3">
      <c r="A32" s="45" t="s">
        <v>105</v>
      </c>
      <c r="B32" s="40" t="s">
        <v>60</v>
      </c>
      <c r="C32" s="41">
        <v>38000</v>
      </c>
      <c r="D32" s="40"/>
      <c r="E32" s="40" t="s">
        <v>34</v>
      </c>
      <c r="F32" s="11"/>
    </row>
    <row r="33" spans="1:6" x14ac:dyDescent="0.3">
      <c r="A33" s="45" t="s">
        <v>101</v>
      </c>
      <c r="B33" s="40" t="s">
        <v>61</v>
      </c>
      <c r="C33" s="41">
        <v>60148</v>
      </c>
      <c r="D33" s="40"/>
      <c r="E33" s="40" t="s">
        <v>34</v>
      </c>
      <c r="F33" s="11"/>
    </row>
    <row r="34" spans="1:6" x14ac:dyDescent="0.3">
      <c r="A34" s="45" t="s">
        <v>102</v>
      </c>
      <c r="B34" s="40" t="s">
        <v>62</v>
      </c>
      <c r="C34" s="41">
        <v>3600</v>
      </c>
      <c r="D34" s="40"/>
      <c r="E34" s="40" t="s">
        <v>34</v>
      </c>
      <c r="F34" s="11"/>
    </row>
    <row r="35" spans="1:6" x14ac:dyDescent="0.3">
      <c r="A35" s="45" t="s">
        <v>106</v>
      </c>
      <c r="B35" s="40" t="s">
        <v>63</v>
      </c>
      <c r="C35" s="41">
        <v>3121.8</v>
      </c>
      <c r="D35" s="40"/>
      <c r="E35" s="40" t="s">
        <v>34</v>
      </c>
      <c r="F35" s="11"/>
    </row>
    <row r="36" spans="1:6" x14ac:dyDescent="0.3">
      <c r="A36" s="45" t="s">
        <v>107</v>
      </c>
      <c r="B36" s="40" t="s">
        <v>64</v>
      </c>
      <c r="C36" s="41">
        <v>10274.99</v>
      </c>
      <c r="D36" s="40"/>
      <c r="E36" s="40" t="s">
        <v>34</v>
      </c>
      <c r="F36" s="11"/>
    </row>
    <row r="37" spans="1:6" x14ac:dyDescent="0.3">
      <c r="A37" s="45" t="s">
        <v>108</v>
      </c>
      <c r="B37" s="40" t="s">
        <v>65</v>
      </c>
      <c r="C37" s="41">
        <v>5137.5</v>
      </c>
      <c r="D37" s="40"/>
      <c r="E37" s="40" t="s">
        <v>34</v>
      </c>
      <c r="F37" s="11"/>
    </row>
    <row r="38" spans="1:6" x14ac:dyDescent="0.3">
      <c r="A38" s="45" t="s">
        <v>109</v>
      </c>
      <c r="B38" s="40" t="s">
        <v>66</v>
      </c>
      <c r="C38" s="41">
        <v>1494</v>
      </c>
      <c r="D38" s="40"/>
      <c r="E38" s="40" t="s">
        <v>34</v>
      </c>
      <c r="F38" s="11"/>
    </row>
    <row r="39" spans="1:6" x14ac:dyDescent="0.3">
      <c r="A39" s="45" t="s">
        <v>110</v>
      </c>
      <c r="B39" s="40" t="s">
        <v>67</v>
      </c>
      <c r="C39" s="41">
        <v>2584.56</v>
      </c>
      <c r="D39" s="40"/>
      <c r="E39" s="40" t="s">
        <v>34</v>
      </c>
      <c r="F39" s="11"/>
    </row>
    <row r="40" spans="1:6" x14ac:dyDescent="0.3">
      <c r="A40" s="45" t="s">
        <v>111</v>
      </c>
      <c r="B40" s="40" t="s">
        <v>68</v>
      </c>
      <c r="C40" s="41">
        <v>5027.55</v>
      </c>
      <c r="D40" s="40"/>
      <c r="E40" s="40" t="s">
        <v>34</v>
      </c>
      <c r="F40" s="11"/>
    </row>
    <row r="41" spans="1:6" x14ac:dyDescent="0.3">
      <c r="A41" s="45" t="s">
        <v>112</v>
      </c>
      <c r="B41" s="40" t="s">
        <v>69</v>
      </c>
      <c r="C41" s="41">
        <v>15000</v>
      </c>
      <c r="D41" s="40"/>
      <c r="E41" s="40" t="s">
        <v>34</v>
      </c>
      <c r="F41" s="11"/>
    </row>
    <row r="42" spans="1:6" x14ac:dyDescent="0.3">
      <c r="A42" s="45" t="s">
        <v>113</v>
      </c>
      <c r="B42" s="40" t="s">
        <v>70</v>
      </c>
      <c r="C42" s="41">
        <v>723.58</v>
      </c>
      <c r="D42" s="40"/>
      <c r="E42" s="40" t="s">
        <v>34</v>
      </c>
      <c r="F42" s="11"/>
    </row>
    <row r="43" spans="1:6" x14ac:dyDescent="0.3">
      <c r="A43" s="45" t="s">
        <v>114</v>
      </c>
      <c r="B43" s="40" t="s">
        <v>71</v>
      </c>
      <c r="C43" s="41">
        <v>26000</v>
      </c>
      <c r="D43" s="40"/>
      <c r="E43" s="40" t="s">
        <v>34</v>
      </c>
      <c r="F43" s="11"/>
    </row>
    <row r="44" spans="1:6" x14ac:dyDescent="0.3">
      <c r="A44" s="45" t="s">
        <v>115</v>
      </c>
      <c r="B44" s="40" t="s">
        <v>72</v>
      </c>
      <c r="C44" s="41">
        <v>43879.5</v>
      </c>
      <c r="D44" s="40"/>
      <c r="E44" s="40" t="s">
        <v>34</v>
      </c>
      <c r="F44" s="11"/>
    </row>
    <row r="45" spans="1:6" x14ac:dyDescent="0.3">
      <c r="A45" s="45" t="s">
        <v>116</v>
      </c>
      <c r="B45" s="40" t="s">
        <v>73</v>
      </c>
      <c r="C45" s="41">
        <v>46254.46</v>
      </c>
      <c r="D45" s="40"/>
      <c r="E45" s="40" t="s">
        <v>34</v>
      </c>
      <c r="F45" s="11"/>
    </row>
    <row r="46" spans="1:6" x14ac:dyDescent="0.3">
      <c r="A46" s="45" t="s">
        <v>117</v>
      </c>
      <c r="B46" s="40" t="s">
        <v>74</v>
      </c>
      <c r="C46" s="41">
        <v>7799.9</v>
      </c>
      <c r="D46" s="40"/>
      <c r="E46" s="40" t="s">
        <v>34</v>
      </c>
      <c r="F46" s="11"/>
    </row>
    <row r="47" spans="1:6" x14ac:dyDescent="0.3">
      <c r="A47" s="45" t="s">
        <v>118</v>
      </c>
      <c r="B47" s="40" t="s">
        <v>75</v>
      </c>
      <c r="C47" s="41">
        <v>6000</v>
      </c>
      <c r="D47" s="40"/>
      <c r="E47" s="40" t="s">
        <v>34</v>
      </c>
      <c r="F47" s="11"/>
    </row>
    <row r="48" spans="1:6" x14ac:dyDescent="0.3">
      <c r="A48" s="45" t="s">
        <v>119</v>
      </c>
      <c r="B48" s="40" t="s">
        <v>76</v>
      </c>
      <c r="C48" s="41">
        <v>7500</v>
      </c>
      <c r="D48" s="40"/>
      <c r="E48" s="40" t="s">
        <v>34</v>
      </c>
      <c r="F48" s="11"/>
    </row>
    <row r="49" spans="1:6" x14ac:dyDescent="0.3">
      <c r="A49" s="40" t="s">
        <v>120</v>
      </c>
      <c r="B49" s="40" t="s">
        <v>77</v>
      </c>
      <c r="C49" s="41">
        <v>26000</v>
      </c>
      <c r="D49" s="40"/>
      <c r="E49" s="40" t="s">
        <v>34</v>
      </c>
      <c r="F49" s="11"/>
    </row>
    <row r="50" spans="1:6" x14ac:dyDescent="0.3">
      <c r="A50" s="49" t="s">
        <v>103</v>
      </c>
      <c r="B50" s="40" t="s">
        <v>143</v>
      </c>
      <c r="C50" s="41">
        <v>4620.79</v>
      </c>
      <c r="D50" s="40"/>
      <c r="E50" s="40" t="s">
        <v>34</v>
      </c>
      <c r="F50" s="11"/>
    </row>
    <row r="51" spans="1:6" x14ac:dyDescent="0.3">
      <c r="A51" s="40" t="s">
        <v>163</v>
      </c>
      <c r="B51" s="40" t="s">
        <v>144</v>
      </c>
      <c r="C51" s="41">
        <v>8470</v>
      </c>
      <c r="D51" s="40"/>
      <c r="E51" s="40" t="s">
        <v>34</v>
      </c>
      <c r="F51" s="11"/>
    </row>
    <row r="52" spans="1:6" x14ac:dyDescent="0.3">
      <c r="A52" s="40" t="s">
        <v>167</v>
      </c>
      <c r="B52" s="40" t="s">
        <v>145</v>
      </c>
      <c r="C52" s="41">
        <v>3630</v>
      </c>
      <c r="D52" s="40"/>
      <c r="E52" s="40" t="s">
        <v>34</v>
      </c>
      <c r="F52" s="11"/>
    </row>
    <row r="53" spans="1:6" x14ac:dyDescent="0.3">
      <c r="A53" s="40" t="s">
        <v>168</v>
      </c>
      <c r="B53" s="40" t="s">
        <v>146</v>
      </c>
      <c r="C53" s="41">
        <v>12100</v>
      </c>
      <c r="D53" s="40"/>
      <c r="E53" s="40" t="s">
        <v>34</v>
      </c>
      <c r="F53" s="11"/>
    </row>
    <row r="54" spans="1:6" x14ac:dyDescent="0.3">
      <c r="A54" s="40" t="s">
        <v>165</v>
      </c>
      <c r="B54" s="40" t="s">
        <v>147</v>
      </c>
      <c r="C54" s="41">
        <v>4000</v>
      </c>
      <c r="D54" s="40"/>
      <c r="E54" s="40" t="s">
        <v>34</v>
      </c>
      <c r="F54" s="11"/>
    </row>
    <row r="55" spans="1:6" x14ac:dyDescent="0.3">
      <c r="A55" s="40" t="s">
        <v>169</v>
      </c>
      <c r="B55" s="40" t="s">
        <v>148</v>
      </c>
      <c r="C55" s="41">
        <v>2420</v>
      </c>
      <c r="D55" s="40"/>
      <c r="E55" s="40" t="s">
        <v>34</v>
      </c>
      <c r="F55" s="11"/>
    </row>
    <row r="56" spans="1:6" ht="39" x14ac:dyDescent="0.3">
      <c r="A56" s="40" t="s">
        <v>170</v>
      </c>
      <c r="B56" s="40" t="s">
        <v>149</v>
      </c>
      <c r="C56" s="41">
        <v>629200</v>
      </c>
      <c r="D56" s="40"/>
      <c r="E56" s="40" t="s">
        <v>226</v>
      </c>
      <c r="F56" s="58" t="s">
        <v>227</v>
      </c>
    </row>
    <row r="57" spans="1:6" x14ac:dyDescent="0.3">
      <c r="A57" s="40" t="s">
        <v>171</v>
      </c>
      <c r="B57" s="40" t="s">
        <v>150</v>
      </c>
      <c r="C57" s="41">
        <v>6000</v>
      </c>
      <c r="D57" s="40"/>
      <c r="E57" s="40" t="s">
        <v>34</v>
      </c>
      <c r="F57" s="11"/>
    </row>
    <row r="58" spans="1:6" x14ac:dyDescent="0.3">
      <c r="A58" s="40" t="s">
        <v>172</v>
      </c>
      <c r="B58" s="40" t="s">
        <v>151</v>
      </c>
      <c r="C58" s="41">
        <v>7000</v>
      </c>
      <c r="D58" s="40"/>
      <c r="E58" s="40" t="s">
        <v>34</v>
      </c>
      <c r="F58" s="11"/>
    </row>
    <row r="59" spans="1:6" x14ac:dyDescent="0.3">
      <c r="A59" s="40" t="s">
        <v>173</v>
      </c>
      <c r="B59" s="40" t="s">
        <v>152</v>
      </c>
      <c r="C59" s="41">
        <v>3000</v>
      </c>
      <c r="D59" s="40"/>
      <c r="E59" s="40" t="s">
        <v>34</v>
      </c>
      <c r="F59" s="11"/>
    </row>
    <row r="60" spans="1:6" x14ac:dyDescent="0.3">
      <c r="A60" s="40" t="s">
        <v>174</v>
      </c>
      <c r="B60" s="40" t="s">
        <v>153</v>
      </c>
      <c r="C60" s="41">
        <v>16940</v>
      </c>
      <c r="D60" s="40"/>
      <c r="E60" s="40" t="s">
        <v>34</v>
      </c>
      <c r="F60" s="11"/>
    </row>
    <row r="61" spans="1:6" x14ac:dyDescent="0.3">
      <c r="A61" s="40" t="s">
        <v>175</v>
      </c>
      <c r="B61" s="40" t="s">
        <v>59</v>
      </c>
      <c r="C61" s="41">
        <v>1001</v>
      </c>
      <c r="D61" s="40"/>
      <c r="E61" s="40" t="s">
        <v>34</v>
      </c>
      <c r="F61" s="11"/>
    </row>
    <row r="62" spans="1:6" x14ac:dyDescent="0.3">
      <c r="A62" s="40" t="s">
        <v>176</v>
      </c>
      <c r="B62" s="40" t="s">
        <v>154</v>
      </c>
      <c r="C62" s="41">
        <v>3000</v>
      </c>
      <c r="D62" s="40"/>
      <c r="E62" s="40" t="s">
        <v>34</v>
      </c>
      <c r="F62" s="11"/>
    </row>
    <row r="63" spans="1:6" x14ac:dyDescent="0.3">
      <c r="A63" s="40" t="s">
        <v>177</v>
      </c>
      <c r="B63" s="40" t="s">
        <v>155</v>
      </c>
      <c r="C63" s="41">
        <v>22475</v>
      </c>
      <c r="D63" s="40"/>
      <c r="E63" s="40" t="s">
        <v>34</v>
      </c>
      <c r="F63" s="11"/>
    </row>
    <row r="64" spans="1:6" x14ac:dyDescent="0.3">
      <c r="A64" s="40" t="s">
        <v>166</v>
      </c>
      <c r="B64" s="40" t="s">
        <v>156</v>
      </c>
      <c r="C64" s="41">
        <v>2500</v>
      </c>
      <c r="D64" s="40"/>
      <c r="E64" s="40" t="s">
        <v>34</v>
      </c>
      <c r="F64" s="11"/>
    </row>
    <row r="65" spans="1:6" x14ac:dyDescent="0.3">
      <c r="A65" s="40" t="s">
        <v>178</v>
      </c>
      <c r="B65" s="40" t="s">
        <v>157</v>
      </c>
      <c r="C65" s="41">
        <v>1400</v>
      </c>
      <c r="D65" s="40"/>
      <c r="E65" s="40" t="s">
        <v>34</v>
      </c>
      <c r="F65" s="11"/>
    </row>
    <row r="66" spans="1:6" x14ac:dyDescent="0.3">
      <c r="A66" s="40" t="s">
        <v>179</v>
      </c>
      <c r="B66" s="40" t="s">
        <v>158</v>
      </c>
      <c r="C66" s="41">
        <v>630</v>
      </c>
      <c r="D66" s="40"/>
      <c r="E66" s="40" t="s">
        <v>34</v>
      </c>
      <c r="F66" s="11"/>
    </row>
    <row r="67" spans="1:6" x14ac:dyDescent="0.3">
      <c r="A67" s="40" t="s">
        <v>164</v>
      </c>
      <c r="B67" s="40" t="s">
        <v>159</v>
      </c>
      <c r="C67" s="41">
        <v>600</v>
      </c>
      <c r="D67" s="40"/>
      <c r="E67" s="40" t="s">
        <v>34</v>
      </c>
      <c r="F67" s="11"/>
    </row>
    <row r="68" spans="1:6" x14ac:dyDescent="0.3">
      <c r="A68" s="40" t="s">
        <v>180</v>
      </c>
      <c r="B68" s="40" t="s">
        <v>160</v>
      </c>
      <c r="C68" s="41">
        <v>1600</v>
      </c>
      <c r="D68" s="40"/>
      <c r="E68" s="40" t="s">
        <v>34</v>
      </c>
      <c r="F68" s="11"/>
    </row>
    <row r="69" spans="1:6" x14ac:dyDescent="0.3">
      <c r="A69" s="40" t="s">
        <v>181</v>
      </c>
      <c r="B69" s="40" t="s">
        <v>161</v>
      </c>
      <c r="C69" s="41">
        <v>1500</v>
      </c>
      <c r="D69" s="40"/>
      <c r="E69" s="40" t="s">
        <v>34</v>
      </c>
      <c r="F69" s="11"/>
    </row>
    <row r="70" spans="1:6" x14ac:dyDescent="0.3">
      <c r="A70" s="40" t="s">
        <v>82</v>
      </c>
      <c r="B70" s="40" t="s">
        <v>162</v>
      </c>
      <c r="C70" s="41">
        <v>4000</v>
      </c>
      <c r="D70" s="40"/>
      <c r="E70" s="40" t="s">
        <v>34</v>
      </c>
      <c r="F70" s="11"/>
    </row>
    <row r="71" spans="1:6" x14ac:dyDescent="0.3">
      <c r="A71" s="49" t="s">
        <v>221</v>
      </c>
      <c r="B71" s="40" t="s">
        <v>224</v>
      </c>
      <c r="C71" s="41">
        <v>53542.26</v>
      </c>
      <c r="D71" s="40"/>
      <c r="E71" s="40" t="s">
        <v>34</v>
      </c>
      <c r="F71" s="11"/>
    </row>
    <row r="72" spans="1:6" x14ac:dyDescent="0.3">
      <c r="A72" s="12"/>
      <c r="B72" s="3" t="s">
        <v>11</v>
      </c>
      <c r="C72" s="43">
        <f>SUM(C5:C71)</f>
        <v>1532456.8</v>
      </c>
      <c r="D72" s="2">
        <f>D5+D6+D49</f>
        <v>0</v>
      </c>
      <c r="E72" s="2"/>
      <c r="F72" s="11"/>
    </row>
    <row r="73" spans="1:6" x14ac:dyDescent="0.3">
      <c r="A73" s="71" t="s">
        <v>21</v>
      </c>
      <c r="B73" s="72"/>
      <c r="C73" s="72"/>
      <c r="D73" s="72"/>
      <c r="E73" s="72"/>
      <c r="F73" s="73"/>
    </row>
    <row r="74" spans="1:6" x14ac:dyDescent="0.3">
      <c r="A74" s="46" t="s">
        <v>22</v>
      </c>
      <c r="B74" s="40" t="s">
        <v>28</v>
      </c>
      <c r="C74" s="41">
        <v>86748.53</v>
      </c>
      <c r="D74" s="35"/>
      <c r="E74" s="42" t="s">
        <v>34</v>
      </c>
      <c r="F74" s="36"/>
    </row>
    <row r="75" spans="1:6" x14ac:dyDescent="0.3">
      <c r="A75" s="46" t="s">
        <v>23</v>
      </c>
      <c r="B75" s="40" t="s">
        <v>29</v>
      </c>
      <c r="C75" s="41">
        <v>29921.279999999999</v>
      </c>
      <c r="D75" s="35"/>
      <c r="E75" s="42" t="s">
        <v>34</v>
      </c>
      <c r="F75" s="36"/>
    </row>
    <row r="76" spans="1:6" x14ac:dyDescent="0.3">
      <c r="A76" s="46" t="s">
        <v>24</v>
      </c>
      <c r="B76" s="40" t="s">
        <v>30</v>
      </c>
      <c r="C76" s="41">
        <v>6823.19</v>
      </c>
      <c r="D76" s="35"/>
      <c r="E76" s="42" t="s">
        <v>34</v>
      </c>
      <c r="F76" s="36"/>
    </row>
    <row r="77" spans="1:6" x14ac:dyDescent="0.3">
      <c r="A77" s="46" t="s">
        <v>25</v>
      </c>
      <c r="B77" s="40" t="s">
        <v>31</v>
      </c>
      <c r="C77" s="41">
        <v>2788.28</v>
      </c>
      <c r="D77" s="35"/>
      <c r="E77" s="42" t="s">
        <v>34</v>
      </c>
      <c r="F77" s="36"/>
    </row>
    <row r="78" spans="1:6" x14ac:dyDescent="0.3">
      <c r="A78" s="46" t="s">
        <v>26</v>
      </c>
      <c r="B78" s="40" t="s">
        <v>32</v>
      </c>
      <c r="C78" s="41">
        <v>30141.1</v>
      </c>
      <c r="D78" s="35"/>
      <c r="E78" s="42" t="s">
        <v>34</v>
      </c>
      <c r="F78" s="36"/>
    </row>
    <row r="79" spans="1:6" x14ac:dyDescent="0.3">
      <c r="A79" s="12" t="s">
        <v>27</v>
      </c>
      <c r="B79" s="40" t="s">
        <v>33</v>
      </c>
      <c r="C79" s="41">
        <v>30141.1</v>
      </c>
      <c r="D79" s="37"/>
      <c r="E79" s="42" t="s">
        <v>34</v>
      </c>
      <c r="F79" s="11"/>
    </row>
    <row r="80" spans="1:6" ht="13.5" thickBot="1" x14ac:dyDescent="0.35">
      <c r="A80" s="13"/>
      <c r="B80" s="14" t="s">
        <v>11</v>
      </c>
      <c r="C80" s="39">
        <f>SUM(C74:C79)</f>
        <v>186563.48</v>
      </c>
      <c r="D80" s="15">
        <f>SUM(D79)</f>
        <v>0</v>
      </c>
      <c r="E80" s="15"/>
      <c r="F80" s="16"/>
    </row>
    <row r="81" spans="1:6" ht="13.5" thickBot="1" x14ac:dyDescent="0.35">
      <c r="A81" s="65"/>
      <c r="B81" s="66"/>
      <c r="C81" s="66"/>
      <c r="D81" s="66"/>
      <c r="E81" s="66"/>
      <c r="F81" s="67"/>
    </row>
    <row r="82" spans="1:6" x14ac:dyDescent="0.3">
      <c r="A82" s="62" t="s">
        <v>15</v>
      </c>
      <c r="B82" s="63"/>
      <c r="C82" s="63"/>
      <c r="D82" s="63"/>
      <c r="E82" s="63"/>
      <c r="F82" s="64"/>
    </row>
    <row r="83" spans="1:6" x14ac:dyDescent="0.3">
      <c r="A83" s="47" t="s">
        <v>22</v>
      </c>
      <c r="B83" s="40" t="s">
        <v>121</v>
      </c>
      <c r="C83" s="41">
        <v>11434.5</v>
      </c>
      <c r="D83" s="38"/>
      <c r="E83" s="47" t="s">
        <v>34</v>
      </c>
      <c r="F83" s="22"/>
    </row>
    <row r="84" spans="1:6" x14ac:dyDescent="0.3">
      <c r="A84" s="47" t="s">
        <v>23</v>
      </c>
      <c r="B84" s="40" t="s">
        <v>122</v>
      </c>
      <c r="C84" s="41">
        <v>3357.75</v>
      </c>
      <c r="D84" s="38"/>
      <c r="E84" s="47" t="s">
        <v>34</v>
      </c>
      <c r="F84" s="22"/>
    </row>
    <row r="85" spans="1:6" x14ac:dyDescent="0.3">
      <c r="A85" s="47" t="s">
        <v>24</v>
      </c>
      <c r="B85" s="40" t="s">
        <v>123</v>
      </c>
      <c r="C85" s="41">
        <v>4113.74</v>
      </c>
      <c r="D85" s="38"/>
      <c r="E85" s="47" t="s">
        <v>34</v>
      </c>
      <c r="F85" s="22"/>
    </row>
    <row r="86" spans="1:6" x14ac:dyDescent="0.3">
      <c r="A86" s="47" t="s">
        <v>25</v>
      </c>
      <c r="B86" s="40" t="s">
        <v>125</v>
      </c>
      <c r="C86" s="2">
        <v>16495.59</v>
      </c>
      <c r="D86" s="2"/>
      <c r="E86" s="47" t="s">
        <v>34</v>
      </c>
      <c r="F86" s="22"/>
    </row>
    <row r="87" spans="1:6" x14ac:dyDescent="0.3">
      <c r="A87" s="47" t="s">
        <v>26</v>
      </c>
      <c r="B87" s="40" t="s">
        <v>126</v>
      </c>
      <c r="C87" s="41">
        <v>28342.77</v>
      </c>
      <c r="D87" s="2"/>
      <c r="E87" s="47" t="s">
        <v>34</v>
      </c>
      <c r="F87" s="22"/>
    </row>
    <row r="88" spans="1:6" ht="39" x14ac:dyDescent="0.3">
      <c r="A88" s="47" t="s">
        <v>27</v>
      </c>
      <c r="B88" s="40" t="s">
        <v>127</v>
      </c>
      <c r="C88" s="41">
        <v>888624</v>
      </c>
      <c r="D88" s="2"/>
      <c r="E88" s="47" t="s">
        <v>226</v>
      </c>
      <c r="F88" s="59" t="s">
        <v>228</v>
      </c>
    </row>
    <row r="89" spans="1:6" x14ac:dyDescent="0.3">
      <c r="A89" s="47" t="s">
        <v>80</v>
      </c>
      <c r="B89" s="40" t="s">
        <v>128</v>
      </c>
      <c r="C89" s="41">
        <v>7000</v>
      </c>
      <c r="D89" s="2"/>
      <c r="E89" s="47" t="s">
        <v>34</v>
      </c>
      <c r="F89" s="22"/>
    </row>
    <row r="90" spans="1:6" x14ac:dyDescent="0.3">
      <c r="A90" s="47" t="s">
        <v>84</v>
      </c>
      <c r="B90" s="40" t="s">
        <v>129</v>
      </c>
      <c r="C90" s="41">
        <v>13290.68</v>
      </c>
      <c r="D90" s="2"/>
      <c r="E90" s="47" t="s">
        <v>34</v>
      </c>
      <c r="F90" s="22"/>
    </row>
    <row r="91" spans="1:6" x14ac:dyDescent="0.3">
      <c r="A91" s="47" t="s">
        <v>81</v>
      </c>
      <c r="B91" s="40" t="s">
        <v>130</v>
      </c>
      <c r="C91" s="41">
        <v>16500</v>
      </c>
      <c r="D91" s="2"/>
      <c r="E91" s="47" t="s">
        <v>34</v>
      </c>
      <c r="F91" s="24"/>
    </row>
    <row r="92" spans="1:6" x14ac:dyDescent="0.3">
      <c r="A92" s="47" t="s">
        <v>85</v>
      </c>
      <c r="B92" s="40" t="s">
        <v>131</v>
      </c>
      <c r="C92" s="41">
        <v>3500</v>
      </c>
      <c r="D92" s="38"/>
      <c r="E92" s="47" t="s">
        <v>34</v>
      </c>
      <c r="F92" s="24"/>
    </row>
    <row r="93" spans="1:6" x14ac:dyDescent="0.3">
      <c r="A93" s="47" t="s">
        <v>86</v>
      </c>
      <c r="B93" s="40" t="s">
        <v>132</v>
      </c>
      <c r="C93" s="41">
        <v>3000</v>
      </c>
      <c r="D93" s="38"/>
      <c r="E93" s="47" t="s">
        <v>34</v>
      </c>
      <c r="F93" s="24"/>
    </row>
    <row r="94" spans="1:6" x14ac:dyDescent="0.3">
      <c r="A94" s="47" t="s">
        <v>87</v>
      </c>
      <c r="B94" s="40" t="s">
        <v>133</v>
      </c>
      <c r="C94" s="41">
        <v>1500</v>
      </c>
      <c r="D94" s="38"/>
      <c r="E94" s="47" t="s">
        <v>34</v>
      </c>
      <c r="F94" s="24"/>
    </row>
    <row r="95" spans="1:6" x14ac:dyDescent="0.3">
      <c r="A95" s="47" t="s">
        <v>88</v>
      </c>
      <c r="B95" s="40" t="s">
        <v>134</v>
      </c>
      <c r="C95" s="41">
        <v>1500</v>
      </c>
      <c r="D95" s="38"/>
      <c r="E95" s="47" t="s">
        <v>34</v>
      </c>
      <c r="F95" s="24"/>
    </row>
    <row r="96" spans="1:6" x14ac:dyDescent="0.3">
      <c r="A96" s="47" t="s">
        <v>89</v>
      </c>
      <c r="B96" s="40" t="s">
        <v>135</v>
      </c>
      <c r="C96" s="41">
        <v>3000</v>
      </c>
      <c r="D96" s="38"/>
      <c r="E96" s="47" t="s">
        <v>34</v>
      </c>
      <c r="F96" s="24"/>
    </row>
    <row r="97" spans="1:6" x14ac:dyDescent="0.3">
      <c r="A97" s="47" t="s">
        <v>90</v>
      </c>
      <c r="B97" s="40" t="s">
        <v>136</v>
      </c>
      <c r="C97" s="41">
        <v>10000</v>
      </c>
      <c r="D97" s="38"/>
      <c r="E97" s="47" t="s">
        <v>34</v>
      </c>
      <c r="F97" s="24"/>
    </row>
    <row r="98" spans="1:6" x14ac:dyDescent="0.3">
      <c r="A98" s="47" t="s">
        <v>91</v>
      </c>
      <c r="B98" s="40" t="s">
        <v>137</v>
      </c>
      <c r="C98" s="41">
        <v>12000</v>
      </c>
      <c r="D98" s="38"/>
      <c r="E98" s="47" t="s">
        <v>34</v>
      </c>
      <c r="F98" s="24"/>
    </row>
    <row r="99" spans="1:6" x14ac:dyDescent="0.3">
      <c r="A99" s="47" t="s">
        <v>92</v>
      </c>
      <c r="B99" s="40" t="s">
        <v>138</v>
      </c>
      <c r="C99" s="41">
        <v>2000</v>
      </c>
      <c r="D99" s="38"/>
      <c r="E99" s="47" t="s">
        <v>34</v>
      </c>
      <c r="F99" s="24"/>
    </row>
    <row r="100" spans="1:6" x14ac:dyDescent="0.3">
      <c r="A100" s="47" t="s">
        <v>93</v>
      </c>
      <c r="B100" s="40" t="s">
        <v>139</v>
      </c>
      <c r="C100" s="41">
        <v>10000</v>
      </c>
      <c r="D100" s="38"/>
      <c r="E100" s="47" t="s">
        <v>34</v>
      </c>
      <c r="F100" s="24"/>
    </row>
    <row r="101" spans="1:6" x14ac:dyDescent="0.3">
      <c r="A101" s="47" t="s">
        <v>95</v>
      </c>
      <c r="B101" s="40" t="s">
        <v>140</v>
      </c>
      <c r="C101" s="41">
        <v>10000</v>
      </c>
      <c r="D101" s="38"/>
      <c r="E101" s="47" t="s">
        <v>34</v>
      </c>
      <c r="F101" s="24"/>
    </row>
    <row r="102" spans="1:6" x14ac:dyDescent="0.3">
      <c r="A102" s="47" t="s">
        <v>96</v>
      </c>
      <c r="B102" s="40" t="s">
        <v>141</v>
      </c>
      <c r="C102" s="41">
        <v>5000</v>
      </c>
      <c r="D102" s="38"/>
      <c r="E102" s="47" t="s">
        <v>34</v>
      </c>
      <c r="F102" s="24"/>
    </row>
    <row r="103" spans="1:6" x14ac:dyDescent="0.3">
      <c r="A103" s="47" t="s">
        <v>94</v>
      </c>
      <c r="B103" s="40" t="s">
        <v>142</v>
      </c>
      <c r="C103" s="41">
        <v>5000</v>
      </c>
      <c r="D103" s="38"/>
      <c r="E103" s="47" t="s">
        <v>34</v>
      </c>
      <c r="F103" s="24"/>
    </row>
    <row r="104" spans="1:6" x14ac:dyDescent="0.3">
      <c r="A104" s="12"/>
      <c r="B104" s="2"/>
      <c r="C104" s="2"/>
      <c r="D104" s="2"/>
      <c r="E104" s="47"/>
      <c r="F104" s="11"/>
    </row>
    <row r="105" spans="1:6" x14ac:dyDescent="0.3">
      <c r="A105" s="12"/>
      <c r="B105" s="3" t="s">
        <v>11</v>
      </c>
      <c r="C105" s="43">
        <f>SUM(C83:C104)</f>
        <v>1055659.03</v>
      </c>
      <c r="D105" s="2">
        <f>SUM(D83+D104)</f>
        <v>0</v>
      </c>
      <c r="E105" s="2"/>
      <c r="F105" s="11"/>
    </row>
    <row r="106" spans="1:6" x14ac:dyDescent="0.3">
      <c r="A106" s="71" t="s">
        <v>21</v>
      </c>
      <c r="B106" s="72"/>
      <c r="C106" s="72"/>
      <c r="D106" s="72"/>
      <c r="E106" s="72"/>
      <c r="F106" s="73"/>
    </row>
    <row r="107" spans="1:6" x14ac:dyDescent="0.3">
      <c r="A107" s="12"/>
      <c r="B107" s="2"/>
      <c r="C107" s="2"/>
      <c r="D107" s="2"/>
      <c r="E107" s="2"/>
      <c r="F107" s="11"/>
    </row>
    <row r="108" spans="1:6" ht="13.5" thickBot="1" x14ac:dyDescent="0.35">
      <c r="A108" s="13"/>
      <c r="B108" s="14" t="s">
        <v>11</v>
      </c>
      <c r="C108" s="15">
        <f>SUM(C107)</f>
        <v>0</v>
      </c>
      <c r="D108" s="15">
        <f>SUM(D107)</f>
        <v>0</v>
      </c>
      <c r="E108" s="15"/>
      <c r="F108" s="16"/>
    </row>
    <row r="109" spans="1:6" ht="13.5" thickBot="1" x14ac:dyDescent="0.35">
      <c r="A109" s="68"/>
      <c r="B109" s="69"/>
      <c r="C109" s="69"/>
      <c r="D109" s="69"/>
      <c r="E109" s="69"/>
      <c r="F109" s="70"/>
    </row>
    <row r="110" spans="1:6" x14ac:dyDescent="0.3">
      <c r="A110" s="62" t="s">
        <v>182</v>
      </c>
      <c r="B110" s="63"/>
      <c r="C110" s="63"/>
      <c r="D110" s="63"/>
      <c r="E110" s="63"/>
      <c r="F110" s="64"/>
    </row>
    <row r="111" spans="1:6" x14ac:dyDescent="0.3">
      <c r="A111" s="40" t="s">
        <v>22</v>
      </c>
      <c r="B111" s="40" t="s">
        <v>183</v>
      </c>
      <c r="C111" s="50">
        <v>1848.48</v>
      </c>
      <c r="D111" s="2"/>
      <c r="E111" s="47" t="s">
        <v>34</v>
      </c>
      <c r="F111" s="11"/>
    </row>
    <row r="112" spans="1:6" x14ac:dyDescent="0.3">
      <c r="A112" s="40" t="s">
        <v>23</v>
      </c>
      <c r="B112" s="40" t="s">
        <v>184</v>
      </c>
      <c r="C112" s="41">
        <v>10500</v>
      </c>
      <c r="D112" s="2"/>
      <c r="E112" s="47" t="s">
        <v>34</v>
      </c>
      <c r="F112" s="11"/>
    </row>
    <row r="113" spans="1:6" x14ac:dyDescent="0.3">
      <c r="A113" s="40" t="s">
        <v>24</v>
      </c>
      <c r="B113" s="40" t="s">
        <v>185</v>
      </c>
      <c r="C113" s="51">
        <v>-1000</v>
      </c>
      <c r="D113" s="2"/>
      <c r="E113" s="47" t="s">
        <v>34</v>
      </c>
      <c r="F113" s="11"/>
    </row>
    <row r="114" spans="1:6" x14ac:dyDescent="0.3">
      <c r="A114" s="40" t="s">
        <v>25</v>
      </c>
      <c r="B114" s="40" t="s">
        <v>186</v>
      </c>
      <c r="C114" s="51">
        <v>500</v>
      </c>
      <c r="D114" s="2"/>
      <c r="E114" s="47" t="s">
        <v>34</v>
      </c>
      <c r="F114" s="11"/>
    </row>
    <row r="115" spans="1:6" x14ac:dyDescent="0.3">
      <c r="A115" s="40" t="s">
        <v>26</v>
      </c>
      <c r="B115" s="40" t="s">
        <v>187</v>
      </c>
      <c r="C115" s="41">
        <v>-1200</v>
      </c>
      <c r="D115" s="2"/>
      <c r="E115" s="47" t="s">
        <v>34</v>
      </c>
      <c r="F115" s="11"/>
    </row>
    <row r="116" spans="1:6" x14ac:dyDescent="0.3">
      <c r="A116" s="40" t="s">
        <v>27</v>
      </c>
      <c r="B116" s="40" t="s">
        <v>188</v>
      </c>
      <c r="C116" s="41">
        <v>20000</v>
      </c>
      <c r="D116" s="2"/>
      <c r="E116" s="47" t="s">
        <v>34</v>
      </c>
      <c r="F116" s="11"/>
    </row>
    <row r="117" spans="1:6" x14ac:dyDescent="0.3">
      <c r="A117" s="40" t="s">
        <v>80</v>
      </c>
      <c r="B117" s="40" t="s">
        <v>189</v>
      </c>
      <c r="C117" s="41">
        <v>8500</v>
      </c>
      <c r="D117" s="2"/>
      <c r="E117" s="47" t="s">
        <v>34</v>
      </c>
      <c r="F117" s="11"/>
    </row>
    <row r="118" spans="1:6" x14ac:dyDescent="0.3">
      <c r="A118" s="40" t="s">
        <v>84</v>
      </c>
      <c r="B118" s="40" t="s">
        <v>190</v>
      </c>
      <c r="C118" s="41">
        <v>-1100</v>
      </c>
      <c r="D118" s="2"/>
      <c r="E118" s="47" t="s">
        <v>34</v>
      </c>
      <c r="F118" s="11"/>
    </row>
    <row r="119" spans="1:6" x14ac:dyDescent="0.3">
      <c r="A119" s="40" t="s">
        <v>81</v>
      </c>
      <c r="B119" s="40" t="s">
        <v>191</v>
      </c>
      <c r="C119" s="41">
        <v>1320</v>
      </c>
      <c r="D119" s="2"/>
      <c r="E119" s="47" t="s">
        <v>34</v>
      </c>
      <c r="F119" s="11"/>
    </row>
    <row r="120" spans="1:6" x14ac:dyDescent="0.3">
      <c r="A120" s="40" t="s">
        <v>85</v>
      </c>
      <c r="B120" s="40" t="s">
        <v>192</v>
      </c>
      <c r="C120" s="41">
        <v>900</v>
      </c>
      <c r="D120" s="2"/>
      <c r="E120" s="47" t="s">
        <v>34</v>
      </c>
      <c r="F120" s="11"/>
    </row>
    <row r="121" spans="1:6" x14ac:dyDescent="0.3">
      <c r="A121" s="40" t="s">
        <v>86</v>
      </c>
      <c r="B121" s="40" t="s">
        <v>193</v>
      </c>
      <c r="C121" s="41">
        <v>16000</v>
      </c>
      <c r="D121" s="2"/>
      <c r="E121" s="47" t="s">
        <v>34</v>
      </c>
      <c r="F121" s="11"/>
    </row>
    <row r="122" spans="1:6" x14ac:dyDescent="0.3">
      <c r="A122" s="40" t="s">
        <v>87</v>
      </c>
      <c r="B122" s="40" t="s">
        <v>195</v>
      </c>
      <c r="C122" s="41">
        <v>50000</v>
      </c>
      <c r="D122" s="2"/>
      <c r="E122" s="47" t="s">
        <v>34</v>
      </c>
      <c r="F122" s="11"/>
    </row>
    <row r="123" spans="1:6" x14ac:dyDescent="0.3">
      <c r="A123" s="40" t="s">
        <v>88</v>
      </c>
      <c r="B123" s="40" t="s">
        <v>196</v>
      </c>
      <c r="C123" s="41">
        <v>8400</v>
      </c>
      <c r="D123" s="2"/>
      <c r="E123" s="47" t="s">
        <v>34</v>
      </c>
      <c r="F123" s="11"/>
    </row>
    <row r="124" spans="1:6" x14ac:dyDescent="0.3">
      <c r="A124" s="40" t="s">
        <v>89</v>
      </c>
      <c r="B124" s="40" t="s">
        <v>197</v>
      </c>
      <c r="C124" s="41">
        <v>500</v>
      </c>
      <c r="D124" s="2"/>
      <c r="E124" s="47" t="s">
        <v>34</v>
      </c>
      <c r="F124" s="11"/>
    </row>
    <row r="125" spans="1:6" x14ac:dyDescent="0.3">
      <c r="A125" s="40" t="s">
        <v>90</v>
      </c>
      <c r="B125" s="40" t="s">
        <v>198</v>
      </c>
      <c r="C125" s="41">
        <v>2000</v>
      </c>
      <c r="D125" s="2"/>
      <c r="E125" s="47" t="s">
        <v>34</v>
      </c>
      <c r="F125" s="11"/>
    </row>
    <row r="126" spans="1:6" x14ac:dyDescent="0.3">
      <c r="A126" s="40" t="s">
        <v>91</v>
      </c>
      <c r="B126" s="40" t="s">
        <v>199</v>
      </c>
      <c r="C126" s="41">
        <v>2830</v>
      </c>
      <c r="D126" s="2"/>
      <c r="E126" s="47" t="s">
        <v>34</v>
      </c>
      <c r="F126" s="11"/>
    </row>
    <row r="127" spans="1:6" x14ac:dyDescent="0.3">
      <c r="A127" s="40" t="s">
        <v>92</v>
      </c>
      <c r="B127" s="40" t="s">
        <v>200</v>
      </c>
      <c r="C127" s="41">
        <v>11800</v>
      </c>
      <c r="D127" s="2"/>
      <c r="E127" s="47" t="s">
        <v>34</v>
      </c>
      <c r="F127" s="11"/>
    </row>
    <row r="128" spans="1:6" x14ac:dyDescent="0.3">
      <c r="A128" s="40" t="s">
        <v>93</v>
      </c>
      <c r="B128" s="40" t="s">
        <v>65</v>
      </c>
      <c r="C128" s="41">
        <v>7612.5</v>
      </c>
      <c r="D128" s="2"/>
      <c r="E128" s="47" t="s">
        <v>34</v>
      </c>
      <c r="F128" s="11"/>
    </row>
    <row r="129" spans="1:6" x14ac:dyDescent="0.3">
      <c r="A129" s="40" t="s">
        <v>95</v>
      </c>
      <c r="B129" s="40" t="s">
        <v>201</v>
      </c>
      <c r="C129" s="41">
        <v>4000</v>
      </c>
      <c r="D129" s="2"/>
      <c r="E129" s="47" t="s">
        <v>34</v>
      </c>
      <c r="F129" s="11"/>
    </row>
    <row r="130" spans="1:6" x14ac:dyDescent="0.3">
      <c r="A130" s="40" t="s">
        <v>96</v>
      </c>
      <c r="B130" s="40" t="s">
        <v>202</v>
      </c>
      <c r="C130" s="41">
        <v>34000</v>
      </c>
      <c r="D130" s="2"/>
      <c r="E130" s="47" t="s">
        <v>34</v>
      </c>
      <c r="F130" s="11"/>
    </row>
    <row r="131" spans="1:6" x14ac:dyDescent="0.3">
      <c r="A131" s="40" t="s">
        <v>94</v>
      </c>
      <c r="B131" s="40" t="s">
        <v>203</v>
      </c>
      <c r="C131" s="41">
        <v>1500</v>
      </c>
      <c r="D131" s="2"/>
      <c r="E131" s="47" t="s">
        <v>34</v>
      </c>
      <c r="F131" s="11"/>
    </row>
    <row r="132" spans="1:6" x14ac:dyDescent="0.3">
      <c r="A132" s="40" t="s">
        <v>97</v>
      </c>
      <c r="B132" s="40" t="s">
        <v>204</v>
      </c>
      <c r="C132" s="41">
        <v>8000</v>
      </c>
      <c r="D132" s="2"/>
      <c r="E132" s="47" t="s">
        <v>34</v>
      </c>
      <c r="F132" s="11"/>
    </row>
    <row r="133" spans="1:6" x14ac:dyDescent="0.3">
      <c r="A133" s="40" t="s">
        <v>98</v>
      </c>
      <c r="B133" s="40" t="s">
        <v>205</v>
      </c>
      <c r="C133" s="41">
        <v>22000</v>
      </c>
      <c r="D133" s="2"/>
      <c r="E133" s="47" t="s">
        <v>34</v>
      </c>
      <c r="F133" s="11"/>
    </row>
    <row r="134" spans="1:6" x14ac:dyDescent="0.3">
      <c r="A134" s="40" t="s">
        <v>83</v>
      </c>
      <c r="B134" s="40" t="s">
        <v>206</v>
      </c>
      <c r="C134" s="41">
        <v>25000</v>
      </c>
      <c r="D134" s="2"/>
      <c r="E134" s="47" t="s">
        <v>34</v>
      </c>
      <c r="F134" s="11"/>
    </row>
    <row r="135" spans="1:6" x14ac:dyDescent="0.3">
      <c r="A135" s="40" t="s">
        <v>99</v>
      </c>
      <c r="B135" s="40" t="s">
        <v>215</v>
      </c>
      <c r="C135" s="41">
        <v>12000</v>
      </c>
      <c r="D135" s="2"/>
      <c r="E135" s="47" t="s">
        <v>34</v>
      </c>
      <c r="F135" s="11"/>
    </row>
    <row r="136" spans="1:6" x14ac:dyDescent="0.3">
      <c r="A136" s="40" t="s">
        <v>100</v>
      </c>
      <c r="B136" s="40" t="s">
        <v>207</v>
      </c>
      <c r="C136" s="41">
        <v>18000</v>
      </c>
      <c r="D136" s="2"/>
      <c r="E136" s="47" t="s">
        <v>34</v>
      </c>
      <c r="F136" s="11"/>
    </row>
    <row r="137" spans="1:6" x14ac:dyDescent="0.3">
      <c r="A137" s="40" t="s">
        <v>104</v>
      </c>
      <c r="B137" s="40" t="s">
        <v>208</v>
      </c>
      <c r="C137" s="41">
        <v>1200</v>
      </c>
      <c r="D137" s="2"/>
      <c r="E137" s="47" t="s">
        <v>34</v>
      </c>
      <c r="F137" s="11"/>
    </row>
    <row r="138" spans="1:6" x14ac:dyDescent="0.3">
      <c r="A138" s="40" t="s">
        <v>105</v>
      </c>
      <c r="B138" s="40" t="s">
        <v>209</v>
      </c>
      <c r="C138" s="41">
        <v>1277.6099999999999</v>
      </c>
      <c r="D138" s="2"/>
      <c r="E138" s="47" t="s">
        <v>34</v>
      </c>
      <c r="F138" s="11"/>
    </row>
    <row r="139" spans="1:6" x14ac:dyDescent="0.3">
      <c r="A139" s="40" t="s">
        <v>101</v>
      </c>
      <c r="B139" s="40" t="s">
        <v>210</v>
      </c>
      <c r="C139" s="41">
        <v>1050</v>
      </c>
      <c r="D139" s="2"/>
      <c r="E139" s="47" t="s">
        <v>34</v>
      </c>
      <c r="F139" s="11"/>
    </row>
    <row r="140" spans="1:6" x14ac:dyDescent="0.3">
      <c r="A140" s="40" t="s">
        <v>102</v>
      </c>
      <c r="B140" s="40" t="s">
        <v>211</v>
      </c>
      <c r="C140" s="41">
        <v>3000</v>
      </c>
      <c r="D140" s="2"/>
      <c r="E140" s="47" t="s">
        <v>34</v>
      </c>
      <c r="F140" s="11"/>
    </row>
    <row r="141" spans="1:6" x14ac:dyDescent="0.3">
      <c r="A141" s="40" t="s">
        <v>106</v>
      </c>
      <c r="B141" s="40" t="s">
        <v>212</v>
      </c>
      <c r="C141" s="41">
        <v>3000</v>
      </c>
      <c r="D141" s="2"/>
      <c r="E141" s="47" t="s">
        <v>34</v>
      </c>
      <c r="F141" s="11"/>
    </row>
    <row r="142" spans="1:6" x14ac:dyDescent="0.3">
      <c r="A142" s="40" t="s">
        <v>107</v>
      </c>
      <c r="B142" s="40" t="s">
        <v>213</v>
      </c>
      <c r="C142" s="41">
        <v>2830</v>
      </c>
      <c r="D142" s="2"/>
      <c r="E142" s="47" t="s">
        <v>34</v>
      </c>
      <c r="F142" s="11"/>
    </row>
    <row r="143" spans="1:6" x14ac:dyDescent="0.3">
      <c r="A143" s="40" t="s">
        <v>108</v>
      </c>
      <c r="B143" s="40" t="s">
        <v>214</v>
      </c>
      <c r="C143" s="41">
        <v>2100</v>
      </c>
      <c r="D143" s="2"/>
      <c r="E143" s="47" t="s">
        <v>34</v>
      </c>
      <c r="F143" s="11"/>
    </row>
    <row r="144" spans="1:6" x14ac:dyDescent="0.3">
      <c r="A144" s="40" t="s">
        <v>109</v>
      </c>
      <c r="B144" s="40" t="s">
        <v>216</v>
      </c>
      <c r="C144" s="41">
        <v>3500</v>
      </c>
      <c r="D144" s="2"/>
      <c r="E144" s="47" t="s">
        <v>34</v>
      </c>
      <c r="F144" s="11"/>
    </row>
    <row r="145" spans="1:6" x14ac:dyDescent="0.3">
      <c r="A145" s="40" t="s">
        <v>110</v>
      </c>
      <c r="B145" s="40" t="s">
        <v>217</v>
      </c>
      <c r="C145" s="41">
        <v>14000</v>
      </c>
      <c r="D145" s="2"/>
      <c r="E145" s="47" t="s">
        <v>34</v>
      </c>
      <c r="F145" s="11"/>
    </row>
    <row r="146" spans="1:6" x14ac:dyDescent="0.3">
      <c r="A146" s="40" t="s">
        <v>111</v>
      </c>
      <c r="B146" s="40" t="s">
        <v>218</v>
      </c>
      <c r="C146" s="41">
        <v>6500</v>
      </c>
      <c r="D146" s="2"/>
      <c r="E146" s="47" t="s">
        <v>34</v>
      </c>
      <c r="F146" s="11"/>
    </row>
    <row r="147" spans="1:6" x14ac:dyDescent="0.3">
      <c r="A147" s="40" t="s">
        <v>112</v>
      </c>
      <c r="B147" s="40" t="s">
        <v>219</v>
      </c>
      <c r="C147" s="41">
        <v>1200</v>
      </c>
      <c r="D147" s="2"/>
      <c r="E147" s="47" t="s">
        <v>34</v>
      </c>
      <c r="F147" s="11"/>
    </row>
    <row r="148" spans="1:6" x14ac:dyDescent="0.3">
      <c r="A148" s="40" t="s">
        <v>113</v>
      </c>
      <c r="B148" s="40" t="s">
        <v>220</v>
      </c>
      <c r="C148" s="41">
        <v>30000</v>
      </c>
      <c r="D148" s="2"/>
      <c r="E148" s="47" t="s">
        <v>34</v>
      </c>
      <c r="F148" s="11"/>
    </row>
    <row r="149" spans="1:6" x14ac:dyDescent="0.3">
      <c r="A149" s="23"/>
      <c r="B149" s="3" t="s">
        <v>11</v>
      </c>
      <c r="C149" s="52">
        <f>SUM(C111:C148)</f>
        <v>333568.58999999997</v>
      </c>
      <c r="D149" s="2">
        <f>SUM(D111+D148)</f>
        <v>0</v>
      </c>
      <c r="E149" s="2"/>
      <c r="F149" s="11"/>
    </row>
    <row r="150" spans="1:6" x14ac:dyDescent="0.3">
      <c r="A150" s="71" t="s">
        <v>21</v>
      </c>
      <c r="B150" s="72"/>
      <c r="C150" s="72"/>
      <c r="D150" s="72"/>
      <c r="E150" s="72"/>
      <c r="F150" s="73"/>
    </row>
    <row r="151" spans="1:6" x14ac:dyDescent="0.3">
      <c r="A151" s="54" t="s">
        <v>22</v>
      </c>
      <c r="B151" s="40" t="s">
        <v>194</v>
      </c>
      <c r="C151" s="44">
        <v>3800</v>
      </c>
      <c r="D151" s="2"/>
      <c r="E151" s="47" t="s">
        <v>34</v>
      </c>
      <c r="F151" s="11"/>
    </row>
    <row r="152" spans="1:6" ht="13.5" thickBot="1" x14ac:dyDescent="0.35">
      <c r="A152" s="28"/>
      <c r="B152" s="19" t="s">
        <v>11</v>
      </c>
      <c r="C152" s="53">
        <f>C151</f>
        <v>3800</v>
      </c>
      <c r="D152" s="20">
        <f>SUM(D151)</f>
        <v>0</v>
      </c>
      <c r="E152" s="20"/>
      <c r="F152" s="21"/>
    </row>
    <row r="153" spans="1:6" ht="16" thickTop="1" thickBot="1" x14ac:dyDescent="0.35">
      <c r="A153" s="29"/>
      <c r="B153" s="31" t="s">
        <v>124</v>
      </c>
      <c r="C153" s="48">
        <f>C72+C80+C105+C108+C149+C152</f>
        <v>3112047.9</v>
      </c>
      <c r="D153" s="30">
        <f>D72+D80+D105+D108+D149+D152</f>
        <v>0</v>
      </c>
      <c r="E153" s="30"/>
      <c r="F153" s="30"/>
    </row>
    <row r="154" spans="1:6" ht="13.5" hidden="1" thickTop="1" x14ac:dyDescent="0.3">
      <c r="A154" s="18"/>
      <c r="B154" s="26" t="s">
        <v>12</v>
      </c>
      <c r="C154" s="27" t="s">
        <v>8</v>
      </c>
      <c r="D154" s="17"/>
      <c r="E154" s="17"/>
      <c r="F154" s="17"/>
    </row>
    <row r="155" spans="1:6" ht="24.75" hidden="1" customHeight="1" x14ac:dyDescent="0.3">
      <c r="A155" s="4"/>
      <c r="B155" s="6" t="s">
        <v>13</v>
      </c>
      <c r="C155" s="7" t="s">
        <v>8</v>
      </c>
      <c r="D155" s="2"/>
      <c r="E155" s="2"/>
      <c r="F155" s="2"/>
    </row>
    <row r="156" spans="1:6" ht="13.5" thickTop="1" x14ac:dyDescent="0.3">
      <c r="A156" s="2"/>
      <c r="B156" s="4" t="s">
        <v>16</v>
      </c>
      <c r="C156" s="56">
        <f>C153-C157-C158</f>
        <v>1594223.9</v>
      </c>
      <c r="D156" s="2"/>
      <c r="E156" s="2"/>
      <c r="F156" s="2"/>
    </row>
    <row r="157" spans="1:6" ht="15.5" x14ac:dyDescent="0.3">
      <c r="A157" s="2"/>
      <c r="B157" s="4" t="s">
        <v>17</v>
      </c>
      <c r="C157" s="55">
        <v>1113200</v>
      </c>
      <c r="D157" s="2"/>
      <c r="E157" s="2"/>
      <c r="F157" s="2"/>
    </row>
    <row r="158" spans="1:6" ht="15" customHeight="1" x14ac:dyDescent="0.3">
      <c r="A158" s="2"/>
      <c r="B158" s="4" t="s">
        <v>225</v>
      </c>
      <c r="C158" s="50">
        <v>404624</v>
      </c>
      <c r="D158" s="2"/>
      <c r="E158" s="2"/>
      <c r="F158" s="2"/>
    </row>
    <row r="159" spans="1:6" ht="13.5" thickBot="1" x14ac:dyDescent="0.35">
      <c r="A159" s="20"/>
      <c r="B159" s="25" t="s">
        <v>18</v>
      </c>
      <c r="C159" s="20"/>
      <c r="D159" s="20"/>
      <c r="E159" s="20"/>
      <c r="F159" s="20"/>
    </row>
    <row r="160" spans="1:6" ht="16" thickTop="1" thickBot="1" x14ac:dyDescent="0.35">
      <c r="A160" s="32"/>
      <c r="B160" s="34" t="s">
        <v>19</v>
      </c>
      <c r="C160" s="57">
        <f>3112048/28240908</f>
        <v>0.11019645685613225</v>
      </c>
      <c r="D160" s="30"/>
      <c r="E160" s="30"/>
      <c r="F160" s="33"/>
    </row>
    <row r="161" spans="1:6" ht="13.5" thickTop="1" x14ac:dyDescent="0.3"/>
    <row r="162" spans="1:6" x14ac:dyDescent="0.3">
      <c r="B162" s="1" t="s">
        <v>222</v>
      </c>
    </row>
    <row r="163" spans="1:6" x14ac:dyDescent="0.3">
      <c r="B163" s="1" t="s">
        <v>223</v>
      </c>
    </row>
    <row r="165" spans="1:6" ht="25.5" hidden="1" customHeight="1" x14ac:dyDescent="0.3">
      <c r="A165" s="60" t="s">
        <v>2</v>
      </c>
      <c r="B165" s="60"/>
      <c r="C165" s="60"/>
      <c r="D165" s="60"/>
      <c r="E165" s="60"/>
      <c r="F165" s="60"/>
    </row>
    <row r="166" spans="1:6" ht="15" hidden="1" customHeight="1" x14ac:dyDescent="0.3">
      <c r="A166" s="60" t="s">
        <v>4</v>
      </c>
      <c r="B166" s="60"/>
      <c r="C166" s="60"/>
      <c r="D166" s="60"/>
      <c r="E166" s="60"/>
      <c r="F166" s="60"/>
    </row>
    <row r="167" spans="1:6" ht="12.75" hidden="1" customHeight="1" x14ac:dyDescent="0.3">
      <c r="A167" s="60" t="s">
        <v>5</v>
      </c>
      <c r="B167" s="60"/>
      <c r="C167" s="60"/>
      <c r="D167" s="60"/>
      <c r="E167" s="60"/>
      <c r="F167" s="60"/>
    </row>
    <row r="168" spans="1:6" ht="13.5" hidden="1" customHeight="1" x14ac:dyDescent="0.3">
      <c r="A168" s="1" t="s">
        <v>9</v>
      </c>
      <c r="B168" s="8"/>
    </row>
    <row r="169" spans="1:6" x14ac:dyDescent="0.3">
      <c r="A169" s="8"/>
    </row>
  </sheetData>
  <mergeCells count="12">
    <mergeCell ref="A165:F165"/>
    <mergeCell ref="A1:F1"/>
    <mergeCell ref="A166:F166"/>
    <mergeCell ref="A167:F167"/>
    <mergeCell ref="A4:F4"/>
    <mergeCell ref="A82:F82"/>
    <mergeCell ref="A110:F110"/>
    <mergeCell ref="A81:F81"/>
    <mergeCell ref="A109:F109"/>
    <mergeCell ref="A73:F73"/>
    <mergeCell ref="A106:F106"/>
    <mergeCell ref="A150:F1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Sanita Upleja-Jegermane</dc:creator>
  <cp:lastModifiedBy>Solvita Batarāga</cp:lastModifiedBy>
  <dcterms:created xsi:type="dcterms:W3CDTF">2023-08-29T13:36:37Z</dcterms:created>
  <dcterms:modified xsi:type="dcterms:W3CDTF">2023-09-28T12:51:10Z</dcterms:modified>
</cp:coreProperties>
</file>